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DA\Desktop\Excel\"/>
    </mc:Choice>
  </mc:AlternateContent>
  <bookViews>
    <workbookView xWindow="0" yWindow="0" windowWidth="23040" windowHeight="7032"/>
  </bookViews>
  <sheets>
    <sheet name="Alap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2" i="4" l="1"/>
  <c r="O172" i="4"/>
  <c r="N167" i="4" s="1"/>
  <c r="N156" i="4"/>
  <c r="N145" i="4"/>
  <c r="N134" i="4"/>
  <c r="N123" i="4"/>
  <c r="N112" i="4"/>
  <c r="U52" i="4" l="1"/>
  <c r="N101" i="4"/>
  <c r="N90" i="4"/>
  <c r="U61" i="4"/>
  <c r="U56" i="4"/>
</calcChain>
</file>

<file path=xl/sharedStrings.xml><?xml version="1.0" encoding="utf-8"?>
<sst xmlns="http://schemas.openxmlformats.org/spreadsheetml/2006/main" count="237" uniqueCount="88">
  <si>
    <t>Budapest</t>
  </si>
  <si>
    <t>Debrecen</t>
  </si>
  <si>
    <t>Bolt</t>
  </si>
  <si>
    <t>Kritériumtábla</t>
  </si>
  <si>
    <t>Termék</t>
  </si>
  <si>
    <t>Miskolc</t>
  </si>
  <si>
    <t>Kiegészítők</t>
  </si>
  <si>
    <t>Cipő</t>
  </si>
  <si>
    <t>Tréningruha</t>
  </si>
  <si>
    <t>Férfi</t>
  </si>
  <si>
    <t>Női</t>
  </si>
  <si>
    <t>Típus</t>
  </si>
  <si>
    <t>Július (db)</t>
  </si>
  <si>
    <t>Augusztus (db)</t>
  </si>
  <si>
    <t>Július (eFt)</t>
  </si>
  <si>
    <t>Augusztus (eFt)</t>
  </si>
  <si>
    <t>Árbevétel</t>
  </si>
  <si>
    <t>Eladott termékek</t>
  </si>
  <si>
    <t>LINK</t>
  </si>
  <si>
    <r>
      <t>1. AB.SZUM függvény</t>
    </r>
    <r>
      <rPr>
        <sz val="11"/>
        <rFont val="Arial"/>
        <family val="2"/>
        <charset val="238"/>
      </rPr>
      <t xml:space="preserve"> </t>
    </r>
  </si>
  <si>
    <t xml:space="preserve">Angolul: DSUM() </t>
  </si>
  <si>
    <t xml:space="preserve">2. AB.ÁTLAG függvény </t>
  </si>
  <si>
    <t>Angolul: DAVERAGE()</t>
  </si>
  <si>
    <t xml:space="preserve">3. AB.DARAB függvény </t>
  </si>
  <si>
    <t>Angolul: DCOUNT()</t>
  </si>
  <si>
    <t>Angolul: DMIN()</t>
  </si>
  <si>
    <t>Angolul: DMAX()</t>
  </si>
  <si>
    <t>1. Bevezető</t>
  </si>
  <si>
    <t>2. Gyakorlat</t>
  </si>
  <si>
    <t>1. Legfontosabb adatbázisfüggvények</t>
  </si>
  <si>
    <t>2. Kiinduló táblázat</t>
  </si>
  <si>
    <t>3. Az adatbázisfüggvények felépítése</t>
  </si>
  <si>
    <r>
      <t>Az adatbázisfüggvények mindegyike ugyanarra a logikára épül miszerint szintaxisuk ugyanabból a három argumentumból áll. Ezek:</t>
    </r>
    <r>
      <rPr>
        <b/>
        <sz val="11"/>
        <color theme="1"/>
        <rFont val="Arial"/>
        <family val="2"/>
        <charset val="238"/>
      </rPr>
      <t/>
    </r>
  </si>
  <si>
    <t>4. Kritériumtáblázatok felépítése</t>
  </si>
  <si>
    <t>Példa ÉS kapcsolatra</t>
  </si>
  <si>
    <t>A kritériumtábla oszlopai között ÉS logikai kapcsolat, míg a sorok közt mindig VAGY kapcsolat áll fenn. (Lsd. példák)</t>
  </si>
  <si>
    <t xml:space="preserve">Termékek száma </t>
  </si>
  <si>
    <t>Angolul: DCOUNTA()</t>
  </si>
  <si>
    <t>Kritériumtáblázat</t>
  </si>
  <si>
    <t>Keresett érték</t>
  </si>
  <si>
    <r>
      <rPr>
        <b/>
        <sz val="11"/>
        <color theme="1"/>
        <rFont val="Arial"/>
        <family val="2"/>
        <charset val="238"/>
      </rPr>
      <t>1.: adatbázis:</t>
    </r>
    <r>
      <rPr>
        <sz val="11"/>
        <color theme="1"/>
        <rFont val="Arial"/>
        <family val="2"/>
        <charset val="238"/>
      </rPr>
      <t xml:space="preserve"> A teljes adattáblázat, fejléccel együtt.
</t>
    </r>
    <r>
      <rPr>
        <b/>
        <sz val="11"/>
        <color theme="1"/>
        <rFont val="Arial"/>
        <family val="2"/>
        <charset val="238"/>
      </rPr>
      <t>2.: mező:</t>
    </r>
    <r>
      <rPr>
        <sz val="11"/>
        <color theme="1"/>
        <rFont val="Arial"/>
        <family val="2"/>
        <charset val="238"/>
      </rPr>
      <t xml:space="preserve"> Az adattáblázat egyik fejlécének neve, amelyre a feltétel vonatkozik.
</t>
    </r>
    <r>
      <rPr>
        <b/>
        <sz val="11"/>
        <color theme="1"/>
        <rFont val="Arial"/>
        <family val="2"/>
        <charset val="238"/>
      </rPr>
      <t xml:space="preserve">3.: kritérium: </t>
    </r>
    <r>
      <rPr>
        <sz val="11"/>
        <color theme="1"/>
        <rFont val="Arial"/>
        <family val="2"/>
        <charset val="238"/>
      </rPr>
      <t xml:space="preserve">A kritériumtáblázat, melynek felső sorában mindig az adatbázis valamelyik oszlopfejléce szerepel (fontos a pontos egyezés), ebben az oszlopban vizsgáljuk a kritérium mentén az elemeket. Az alatta lévő cellák tartalmazzák az oszlopra vonatkozó úgynevezett kritériumfeltételeket. </t>
    </r>
  </si>
  <si>
    <t xml:space="preserve">Az adatbázis függvények közül az alábbi 6 függvény talán a leggyakrabban alkalmazott a gyakorlatban, de ezeken kívül számos más adatbázisfüggvény is elérhető a Microsoft Excelben. Ezek teljes listáját a funkciók leírásával a Microsoft alábbi honlapján találjuk: </t>
  </si>
  <si>
    <t xml:space="preserve">Példa VAGY kapcsolatra </t>
  </si>
  <si>
    <t>Példa ÉS-VAGY kapcsolatra</t>
  </si>
  <si>
    <t>Az AB.SZUM függvényt arra használjuk, hogy egy tetszőleges méretű adattábla egyik oszlopából összeadja azoknak a celláknak az értékét, amelyek megfelelnek az általunk meghatározott kritériumoknak.</t>
  </si>
  <si>
    <t>Az AB.ÁTLAG függvényt arra használjuk, hogy egy tetszőleges méretű adattábla egyik oszlopából átlagolja azoknak a celláknak az értékét, amelyek megfelelnek az általunk meghatározott kritériumoknak.</t>
  </si>
  <si>
    <t>Az AB.DARAB függvényt arra használjuk, hogy egy tetszőleges méretű adattábla egyik oszlopából összeszámolja azokat a cellákat, amelyek valamilyen számot tartalmaznak és megfelelnek az általunk meghatározott kritériumoknak.</t>
  </si>
  <si>
    <t>Az AB.DARAB függvényt arra használjuk, hogy egy tetszőleges méretű adattábla egyik oszlopából összeszámolja azokat a cellákat, amelyek nem üresek és megfelelnek az általunk meghatározott kritériumoknak.</t>
  </si>
  <si>
    <t>Az AB.MIN függvényt arra használjuk, hogy egy tetszőleges méretű adattábla egyik oszlopából megmutassa azt a legkisebb cellaértéket, amely megfelelnek az általunk meghatározott kritériumoknak.</t>
  </si>
  <si>
    <t>1.</t>
  </si>
  <si>
    <t>2.</t>
  </si>
  <si>
    <t>3.</t>
  </si>
  <si>
    <t>4.</t>
  </si>
  <si>
    <t>5.</t>
  </si>
  <si>
    <t>6.</t>
  </si>
  <si>
    <t>7.</t>
  </si>
  <si>
    <t>8.</t>
  </si>
  <si>
    <t>Ssz.</t>
  </si>
  <si>
    <t>Megoldás</t>
  </si>
  <si>
    <t>Feladat</t>
  </si>
  <si>
    <t>Kidolgozott megoldás</t>
  </si>
  <si>
    <t>Kidolgozott kritériumtábla</t>
  </si>
  <si>
    <t>Számolja ki, hogy hány ezer forint volt júliusban a miskolci és a budapesti üzletek árbevétele!</t>
  </si>
  <si>
    <t>Számolja ki, átlagosan hány tréningruhát értékesítettek Debrecenben augusztusban!</t>
  </si>
  <si>
    <t>Sportzokni</t>
  </si>
  <si>
    <t>Ebben az esetben azt vizsgáljuk, hogy hány olyan termék van ami VAGY férfi (10db) VAGY budapesti üzletben árulják (3db ami nem férfi) --&gt; (Ilyenkor az Excel csak egyszer számolja a budapesti férfi termékeket)</t>
  </si>
  <si>
    <t>Számolja ki, hogy a női kiegészítők esetén mennyi volt a minimális árbevétele az üzleteknek júliusban!</t>
  </si>
  <si>
    <t>Számolja össze, hogy Miskolcon összesen hányféle férfi terméket árulnak!</t>
  </si>
  <si>
    <t xml:space="preserve">Számolja ki, hogy mennyi volt a legtöbb eladott női cipő augusztusban a Budapesten kívüli üzletekben! </t>
  </si>
  <si>
    <t>&lt;&gt; Budapest</t>
  </si>
  <si>
    <t>&gt;=500</t>
  </si>
  <si>
    <t>Számolja össze, hogy a Miskolcon értékesített férfi termékek közül hány termék esetén ért el a cég legalább félmillió forintos árbevételt augusztusban.</t>
  </si>
  <si>
    <t xml:space="preserve">Ebben a példában azoknak a termékeknek a számára vagyunk kíváncsiak amiket: 
  - a debreceni üzletben árulnak ÉS férfi termékek (3db) VAGY
  - budapesti üzletben árulnak (6db)  </t>
  </si>
  <si>
    <t xml:space="preserve">Számolja össze, hogy hány olyan férfi terméket árulnak Debrecenben és hány olyan női terméket Miskolcon amelyekből 50-100 darabot adtak el júliusban! </t>
  </si>
  <si>
    <t>&gt;=50</t>
  </si>
  <si>
    <t>&lt;=100</t>
  </si>
  <si>
    <t>Adatbázisfüggvények - Gyakorlófeladatok</t>
  </si>
  <si>
    <t>Készítette: Simon Dávid (david.simon@horvath-partners.com)</t>
  </si>
  <si>
    <t xml:space="preserve">4. AB.DARAB2 függvény </t>
  </si>
  <si>
    <t xml:space="preserve">5. AB.MIN függvény </t>
  </si>
  <si>
    <t xml:space="preserve">6. AB.MAX függvény </t>
  </si>
  <si>
    <t>Adathalmazok hatékony, többparaméteres elemzése</t>
  </si>
  <si>
    <t xml:space="preserve">A következő szekció 8db gyakorlófeladatot tartalmaz. Mindegyik feladat megoldásához a narancssárga fejlécű kritériumtábla területet használja, a kész megoldást pedig a szintén narancssárga fejlécű "Megoldás" mező alatt készítse el! A kék fejlécű területek tartalmazzák a kidolgozott megoldásokat, ezért ezeket a feladat megoldásához ne használja! Miután elkészült egy feladat megoldásával, saját eredményét ellenőrizheti a feladatok mellett lévő "Megoldás" gombra kattintva. </t>
  </si>
  <si>
    <t xml:space="preserve">Az adatbázisfüggvények megismeréséhez az alábbi táblázatot fogjuk felhasználni. A táblázat egy fiktív sportáruházlánc értékesítésének aggregált adatait mutatja július és augusztus hónapokra. A láncnak három boltja van; egy Budapesten, egy Debrecenben, egy pedig Miskolcon. A boltok cipőket, tréningruhákat és más kiegészítőket értékesítenek mind férfi, mind női változatban, kivéve a miskolci üzletet, ahol pilot jelleggel sportzoknit is értékesítenek. Az egyes boltok által termelt árbevételt és az eladott termékek számát nemek szerinti bontásban tartalmazza az alábbi táblázat.  </t>
  </si>
  <si>
    <t>Mennyi a júliusban legnagyobb darabszámban eladott férfi termék és az augusztusban legkisebb darabszámban eladott női termék együttes árbevétele? (több függvény, kritériumtábla is tartalmaz függvényt)</t>
  </si>
  <si>
    <t>Ebben a hónapban a Controlling Világ Excel-tipp rovata keretében az adatbázisfüggvényekkel foglalkozunk. Ezeket a függvényeket meglehetősen ritkán alkalmazzunk a mindennapi munkavégzésünk során annak ellenére, hogy használatukkal jelentős időt és energiát spórolhatunk magunknak. Noha az Excel alapvetően táblázatkezelő program mégis lehetőséget kínál nagy adathalmazok különböző feltételek szerinti összesítésére. A tömbképletekkel ellentétben az adatbázisfüggvények használata viszonylag egyszerű, lényegében egy jól felépített kritériumtáblára van hozzá szükségünk. A következőkben röviden áttekintjük a legfontosabb adatbázisfüggvényeket, felépítésüket, valamint egy minta adatbázis segítségével alkalmazásukat is.</t>
  </si>
  <si>
    <t>Az AB.MAX függvényt arra használjuk, hogy egy tetszőleges méretű adattábla egyik oszlopából megmutassa azt a legnagyobb cellaértéket, amely megfelelnek az általunk meghatározott kritériumoknak.</t>
  </si>
  <si>
    <t>Tételezzük fel, hogy arra vagyunk kíváncsiak, hogy hányféle terméket árul a cég ami férfi típusú ÉS a budapesti üzletekben kapható (3db)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</si>
</sst>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58"/>
      <name val="Arial"/>
      <family val="2"/>
      <charset val="238"/>
    </font>
    <font>
      <sz val="10"/>
      <color indexed="32"/>
      <name val="Arial"/>
      <family val="2"/>
      <charset val="238"/>
    </font>
    <font>
      <sz val="10"/>
      <name val="H-Times New Roman"/>
    </font>
    <font>
      <sz val="10"/>
      <color indexed="58"/>
      <name val="Arial"/>
      <family val="2"/>
      <charset val="238"/>
    </font>
    <font>
      <sz val="11"/>
      <color indexed="32"/>
      <name val="Arial"/>
      <family val="2"/>
      <charset val="238"/>
    </font>
    <font>
      <sz val="10"/>
      <color indexed="56"/>
      <name val="Arial"/>
      <family val="2"/>
      <charset val="238"/>
    </font>
    <font>
      <sz val="8"/>
      <color indexed="31"/>
      <name val="Arial"/>
      <family val="2"/>
    </font>
    <font>
      <sz val="8"/>
      <name val="Arial CE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u/>
      <sz val="14"/>
      <color rgb="FF008CC8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7" tint="0.79995117038483843"/>
      <name val="Arial"/>
      <family val="2"/>
      <charset val="238"/>
    </font>
    <font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CC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88">
    <border>
      <left/>
      <right/>
      <top/>
      <bottom/>
      <diagonal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ed">
        <color rgb="FFC00000"/>
      </left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mediumDashed">
        <color rgb="FFC00000"/>
      </left>
      <right/>
      <top style="mediumDashed">
        <color rgb="FFC00000"/>
      </top>
      <bottom style="mediumDashed">
        <color rgb="FFC00000"/>
      </bottom>
      <diagonal/>
    </border>
    <border>
      <left/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rgb="FFC00000"/>
      </top>
      <bottom/>
      <diagonal/>
    </border>
    <border>
      <left/>
      <right style="medium">
        <color theme="1"/>
      </right>
      <top/>
      <bottom style="medium">
        <color rgb="FFC00000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Dashed">
        <color rgb="FFC00000"/>
      </top>
      <bottom style="mediumDashed">
        <color rgb="FFC00000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 style="double">
        <color indexed="64"/>
      </bottom>
      <diagonal/>
    </border>
    <border>
      <left/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/>
      <top style="double">
        <color indexed="64"/>
      </top>
      <bottom/>
      <diagonal/>
    </border>
    <border>
      <left/>
      <right style="medium">
        <color theme="1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2" borderId="0">
      <alignment horizontal="center" vertical="center"/>
    </xf>
    <xf numFmtId="0" fontId="4" fillId="3" borderId="1">
      <alignment horizontal="right" vertical="center" wrapText="1"/>
    </xf>
    <xf numFmtId="0" fontId="10" fillId="0" borderId="0"/>
    <xf numFmtId="0" fontId="1" fillId="0" borderId="0"/>
    <xf numFmtId="0" fontId="5" fillId="0" borderId="0"/>
    <xf numFmtId="0" fontId="6" fillId="4" borderId="0"/>
    <xf numFmtId="0" fontId="4" fillId="4" borderId="2">
      <alignment horizontal="right" vertical="center" wrapText="1"/>
      <protection locked="0"/>
    </xf>
    <xf numFmtId="0" fontId="1" fillId="0" borderId="0"/>
    <xf numFmtId="0" fontId="7" fillId="3" borderId="2">
      <alignment horizontal="right" vertical="center"/>
    </xf>
    <xf numFmtId="9" fontId="1" fillId="0" borderId="0" applyFont="0" applyFill="0" applyBorder="0" applyAlignment="0" applyProtection="0"/>
    <xf numFmtId="0" fontId="8" fillId="2" borderId="0" applyBorder="0">
      <alignment horizontal="left" vertical="top" wrapText="1"/>
    </xf>
    <xf numFmtId="0" fontId="8" fillId="2" borderId="3">
      <alignment horizontal="center" vertical="center" wrapText="1"/>
    </xf>
    <xf numFmtId="0" fontId="8" fillId="2" borderId="3">
      <alignment horizontal="center" vertical="center" textRotation="90" wrapText="1"/>
    </xf>
    <xf numFmtId="0" fontId="9" fillId="5" borderId="4" applyAlignment="0">
      <alignment horizontal="center" vertical="center" wrapText="1"/>
    </xf>
    <xf numFmtId="0" fontId="4" fillId="6" borderId="5">
      <alignment horizontal="left" vertical="center"/>
      <protection locked="0"/>
    </xf>
    <xf numFmtId="0" fontId="19" fillId="0" borderId="0" applyNumberFormat="0" applyFill="0" applyBorder="0" applyAlignment="0" applyProtection="0"/>
  </cellStyleXfs>
  <cellXfs count="206">
    <xf numFmtId="0" fontId="0" fillId="0" borderId="0" xfId="0"/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vertical="center" wrapText="1"/>
    </xf>
    <xf numFmtId="0" fontId="12" fillId="9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/>
    <xf numFmtId="0" fontId="16" fillId="9" borderId="0" xfId="0" applyFont="1" applyFill="1"/>
    <xf numFmtId="0" fontId="16" fillId="0" borderId="9" xfId="0" applyFont="1" applyBorder="1"/>
    <xf numFmtId="0" fontId="16" fillId="9" borderId="17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0" fontId="16" fillId="9" borderId="18" xfId="0" applyFont="1" applyFill="1" applyBorder="1" applyAlignment="1">
      <alignment vertical="center"/>
    </xf>
    <xf numFmtId="0" fontId="16" fillId="0" borderId="20" xfId="0" applyFont="1" applyBorder="1"/>
    <xf numFmtId="0" fontId="16" fillId="0" borderId="6" xfId="0" applyFont="1" applyBorder="1"/>
    <xf numFmtId="0" fontId="1" fillId="0" borderId="6" xfId="0" applyFont="1" applyBorder="1"/>
    <xf numFmtId="0" fontId="16" fillId="0" borderId="19" xfId="0" applyFont="1" applyBorder="1"/>
    <xf numFmtId="0" fontId="16" fillId="0" borderId="24" xfId="0" applyFont="1" applyBorder="1"/>
    <xf numFmtId="0" fontId="16" fillId="0" borderId="25" xfId="0" applyFont="1" applyBorder="1"/>
    <xf numFmtId="0" fontId="16" fillId="0" borderId="0" xfId="0" applyFont="1" applyBorder="1" applyAlignment="1">
      <alignment vertical="top"/>
    </xf>
    <xf numFmtId="0" fontId="16" fillId="0" borderId="17" xfId="0" applyFont="1" applyBorder="1"/>
    <xf numFmtId="0" fontId="16" fillId="0" borderId="0" xfId="0" applyFont="1" applyBorder="1"/>
    <xf numFmtId="0" fontId="16" fillId="0" borderId="18" xfId="0" applyFont="1" applyBorder="1"/>
    <xf numFmtId="0" fontId="18" fillId="7" borderId="10" xfId="0" applyFont="1" applyFill="1" applyBorder="1" applyAlignment="1">
      <alignment horizontal="left" vertical="top"/>
    </xf>
    <xf numFmtId="0" fontId="20" fillId="9" borderId="36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0" fontId="16" fillId="0" borderId="30" xfId="0" applyFont="1" applyBorder="1"/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9" borderId="6" xfId="0" applyFont="1" applyFill="1" applyBorder="1" applyAlignment="1">
      <alignment vertical="center"/>
    </xf>
    <xf numFmtId="0" fontId="16" fillId="10" borderId="6" xfId="0" applyFont="1" applyFill="1" applyBorder="1"/>
    <xf numFmtId="0" fontId="21" fillId="9" borderId="7" xfId="0" applyFont="1" applyFill="1" applyBorder="1" applyAlignment="1">
      <alignment vertical="center"/>
    </xf>
    <xf numFmtId="0" fontId="16" fillId="10" borderId="7" xfId="0" applyFont="1" applyFill="1" applyBorder="1"/>
    <xf numFmtId="0" fontId="21" fillId="9" borderId="39" xfId="0" applyFont="1" applyFill="1" applyBorder="1" applyAlignment="1">
      <alignment vertical="center"/>
    </xf>
    <xf numFmtId="0" fontId="21" fillId="9" borderId="40" xfId="0" applyFont="1" applyFill="1" applyBorder="1" applyAlignment="1">
      <alignment vertical="center"/>
    </xf>
    <xf numFmtId="0" fontId="1" fillId="0" borderId="41" xfId="0" applyFont="1" applyBorder="1"/>
    <xf numFmtId="0" fontId="16" fillId="0" borderId="42" xfId="0" applyFont="1" applyFill="1" applyBorder="1"/>
    <xf numFmtId="0" fontId="16" fillId="10" borderId="43" xfId="0" applyFont="1" applyFill="1" applyBorder="1"/>
    <xf numFmtId="0" fontId="16" fillId="0" borderId="44" xfId="0" applyFont="1" applyBorder="1"/>
    <xf numFmtId="0" fontId="16" fillId="0" borderId="53" xfId="0" applyFont="1" applyBorder="1"/>
    <xf numFmtId="0" fontId="16" fillId="0" borderId="54" xfId="0" applyFont="1" applyBorder="1"/>
    <xf numFmtId="0" fontId="16" fillId="0" borderId="56" xfId="0" applyFont="1" applyBorder="1"/>
    <xf numFmtId="0" fontId="16" fillId="0" borderId="55" xfId="0" applyFont="1" applyBorder="1"/>
    <xf numFmtId="0" fontId="16" fillId="0" borderId="60" xfId="0" applyFont="1" applyBorder="1"/>
    <xf numFmtId="0" fontId="16" fillId="0" borderId="61" xfId="0" applyFont="1" applyBorder="1"/>
    <xf numFmtId="0" fontId="16" fillId="0" borderId="62" xfId="0" applyFont="1" applyBorder="1"/>
    <xf numFmtId="0" fontId="16" fillId="0" borderId="66" xfId="0" applyFont="1" applyBorder="1"/>
    <xf numFmtId="0" fontId="16" fillId="0" borderId="67" xfId="0" applyFont="1" applyBorder="1"/>
    <xf numFmtId="0" fontId="18" fillId="7" borderId="68" xfId="0" applyFont="1" applyFill="1" applyBorder="1" applyAlignment="1">
      <alignment horizontal="left" vertical="top"/>
    </xf>
    <xf numFmtId="0" fontId="20" fillId="9" borderId="69" xfId="0" applyFont="1" applyFill="1" applyBorder="1" applyAlignment="1">
      <alignment horizontal="left" vertical="top"/>
    </xf>
    <xf numFmtId="0" fontId="14" fillId="12" borderId="6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7" xfId="0" applyFont="1" applyBorder="1" applyAlignment="1"/>
    <xf numFmtId="0" fontId="16" fillId="0" borderId="0" xfId="0" applyFont="1" applyBorder="1" applyAlignment="1"/>
    <xf numFmtId="0" fontId="16" fillId="0" borderId="21" xfId="0" applyFont="1" applyBorder="1" applyAlignment="1"/>
    <xf numFmtId="0" fontId="16" fillId="0" borderId="22" xfId="0" applyFont="1" applyBorder="1" applyAlignment="1"/>
    <xf numFmtId="0" fontId="16" fillId="0" borderId="16" xfId="0" applyFont="1" applyBorder="1" applyAlignment="1"/>
    <xf numFmtId="0" fontId="16" fillId="0" borderId="18" xfId="0" applyFont="1" applyBorder="1" applyAlignment="1"/>
    <xf numFmtId="0" fontId="16" fillId="0" borderId="23" xfId="0" applyFont="1" applyBorder="1" applyAlignment="1"/>
    <xf numFmtId="0" fontId="22" fillId="0" borderId="30" xfId="18" applyFont="1" applyBorder="1" applyAlignment="1">
      <alignment horizontal="center" vertical="top"/>
    </xf>
    <xf numFmtId="0" fontId="23" fillId="0" borderId="0" xfId="0" applyFont="1"/>
    <xf numFmtId="0" fontId="14" fillId="13" borderId="7" xfId="0" applyFont="1" applyFill="1" applyBorder="1" applyAlignment="1">
      <alignment horizontal="center" vertical="center"/>
    </xf>
    <xf numFmtId="0" fontId="16" fillId="0" borderId="79" xfId="0" applyFont="1" applyBorder="1"/>
    <xf numFmtId="0" fontId="16" fillId="0" borderId="80" xfId="0" applyFont="1" applyBorder="1"/>
    <xf numFmtId="0" fontId="16" fillId="0" borderId="81" xfId="0" applyFont="1" applyBorder="1"/>
    <xf numFmtId="0" fontId="1" fillId="0" borderId="81" xfId="0" applyFont="1" applyBorder="1"/>
    <xf numFmtId="0" fontId="16" fillId="0" borderId="82" xfId="0" applyFont="1" applyBorder="1"/>
    <xf numFmtId="0" fontId="16" fillId="0" borderId="8" xfId="0" applyFont="1" applyBorder="1"/>
    <xf numFmtId="0" fontId="16" fillId="0" borderId="83" xfId="0" applyFont="1" applyBorder="1"/>
    <xf numFmtId="0" fontId="16" fillId="0" borderId="84" xfId="0" applyFont="1" applyBorder="1"/>
    <xf numFmtId="0" fontId="16" fillId="0" borderId="85" xfId="0" applyFont="1" applyBorder="1"/>
    <xf numFmtId="0" fontId="16" fillId="0" borderId="86" xfId="0" applyFont="1" applyBorder="1"/>
    <xf numFmtId="0" fontId="16" fillId="0" borderId="87" xfId="0" applyFont="1" applyBorder="1"/>
    <xf numFmtId="0" fontId="16" fillId="0" borderId="0" xfId="0" applyFont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1" fillId="9" borderId="38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horizontal="left" vertical="center" wrapText="1"/>
    </xf>
    <xf numFmtId="0" fontId="17" fillId="0" borderId="0" xfId="0" applyFont="1"/>
    <xf numFmtId="0" fontId="25" fillId="0" borderId="14" xfId="0" applyFont="1" applyBorder="1"/>
    <xf numFmtId="0" fontId="25" fillId="0" borderId="15" xfId="0" applyFont="1" applyBorder="1"/>
    <xf numFmtId="0" fontId="25" fillId="0" borderId="16" xfId="0" applyFont="1" applyBorder="1"/>
    <xf numFmtId="0" fontId="25" fillId="0" borderId="17" xfId="0" applyFont="1" applyBorder="1"/>
    <xf numFmtId="0" fontId="25" fillId="0" borderId="0" xfId="0" applyFont="1" applyBorder="1"/>
    <xf numFmtId="0" fontId="25" fillId="0" borderId="18" xfId="0" applyFont="1" applyBorder="1"/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0" fontId="16" fillId="0" borderId="0" xfId="0" applyFont="1" applyAlignment="1">
      <alignment horizontal="left"/>
    </xf>
    <xf numFmtId="0" fontId="18" fillId="13" borderId="45" xfId="0" applyFont="1" applyFill="1" applyBorder="1" applyAlignment="1">
      <alignment horizontal="center" vertical="center"/>
    </xf>
    <xf numFmtId="0" fontId="18" fillId="13" borderId="47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4" fillId="12" borderId="72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0" fontId="21" fillId="9" borderId="77" xfId="0" applyFont="1" applyFill="1" applyBorder="1" applyAlignment="1">
      <alignment horizontal="center"/>
    </xf>
    <xf numFmtId="0" fontId="21" fillId="9" borderId="78" xfId="0" applyFont="1" applyFill="1" applyBorder="1" applyAlignment="1">
      <alignment horizontal="center"/>
    </xf>
    <xf numFmtId="0" fontId="26" fillId="8" borderId="7" xfId="0" applyFont="1" applyFill="1" applyBorder="1" applyAlignment="1">
      <alignment horizontal="left" vertical="center" wrapText="1"/>
    </xf>
    <xf numFmtId="0" fontId="26" fillId="8" borderId="72" xfId="0" applyFont="1" applyFill="1" applyBorder="1" applyAlignment="1">
      <alignment horizontal="left" vertical="center" wrapText="1"/>
    </xf>
    <xf numFmtId="0" fontId="26" fillId="8" borderId="8" xfId="0" applyFont="1" applyFill="1" applyBorder="1" applyAlignment="1">
      <alignment horizontal="left" vertical="center" wrapText="1"/>
    </xf>
    <xf numFmtId="0" fontId="27" fillId="11" borderId="75" xfId="0" applyFont="1" applyFill="1" applyBorder="1" applyAlignment="1">
      <alignment horizontal="center" vertical="center" wrapText="1"/>
    </xf>
    <xf numFmtId="0" fontId="27" fillId="11" borderId="76" xfId="0" applyFont="1" applyFill="1" applyBorder="1" applyAlignment="1">
      <alignment horizontal="center" vertical="center" wrapText="1"/>
    </xf>
    <xf numFmtId="0" fontId="26" fillId="8" borderId="73" xfId="0" applyFont="1" applyFill="1" applyBorder="1" applyAlignment="1">
      <alignment horizontal="left" vertical="center" wrapText="1"/>
    </xf>
    <xf numFmtId="0" fontId="26" fillId="8" borderId="30" xfId="0" applyFont="1" applyFill="1" applyBorder="1" applyAlignment="1">
      <alignment horizontal="left" vertical="center" wrapText="1"/>
    </xf>
    <xf numFmtId="0" fontId="26" fillId="8" borderId="74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21" fillId="9" borderId="0" xfId="0" applyFont="1" applyFill="1" applyBorder="1" applyAlignment="1">
      <alignment horizontal="center" vertical="center" wrapText="1"/>
    </xf>
    <xf numFmtId="0" fontId="21" fillId="9" borderId="56" xfId="0" applyFont="1" applyFill="1" applyBorder="1" applyAlignment="1">
      <alignment horizontal="center" vertical="center" wrapText="1"/>
    </xf>
    <xf numFmtId="0" fontId="21" fillId="9" borderId="48" xfId="0" applyFont="1" applyFill="1" applyBorder="1" applyAlignment="1">
      <alignment horizontal="center" vertical="center" wrapText="1"/>
    </xf>
    <xf numFmtId="0" fontId="21" fillId="9" borderId="49" xfId="0" applyFont="1" applyFill="1" applyBorder="1" applyAlignment="1">
      <alignment horizontal="center" vertical="center" wrapText="1"/>
    </xf>
    <xf numFmtId="0" fontId="21" fillId="9" borderId="57" xfId="0" applyFont="1" applyFill="1" applyBorder="1" applyAlignment="1">
      <alignment horizontal="center" vertical="center" wrapText="1"/>
    </xf>
    <xf numFmtId="0" fontId="16" fillId="11" borderId="50" xfId="0" applyFont="1" applyFill="1" applyBorder="1" applyAlignment="1">
      <alignment horizontal="center"/>
    </xf>
    <xf numFmtId="0" fontId="16" fillId="11" borderId="51" xfId="0" applyFont="1" applyFill="1" applyBorder="1" applyAlignment="1">
      <alignment horizontal="center"/>
    </xf>
    <xf numFmtId="0" fontId="16" fillId="11" borderId="58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1" borderId="56" xfId="0" applyFont="1" applyFill="1" applyBorder="1" applyAlignment="1">
      <alignment horizontal="center"/>
    </xf>
    <xf numFmtId="0" fontId="16" fillId="0" borderId="5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7" borderId="68" xfId="0" applyFont="1" applyFill="1" applyBorder="1" applyAlignment="1">
      <alignment horizontal="left" vertical="top"/>
    </xf>
    <xf numFmtId="0" fontId="18" fillId="7" borderId="10" xfId="0" applyFont="1" applyFill="1" applyBorder="1" applyAlignment="1">
      <alignment horizontal="left" vertical="top"/>
    </xf>
    <xf numFmtId="0" fontId="20" fillId="9" borderId="36" xfId="0" applyFont="1" applyFill="1" applyBorder="1" applyAlignment="1">
      <alignment horizontal="left" vertical="top"/>
    </xf>
    <xf numFmtId="0" fontId="20" fillId="9" borderId="69" xfId="0" applyFont="1" applyFill="1" applyBorder="1" applyAlignment="1">
      <alignment horizontal="left" vertical="top"/>
    </xf>
    <xf numFmtId="0" fontId="17" fillId="0" borderId="7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quotePrefix="1" applyFont="1" applyBorder="1" applyAlignment="1">
      <alignment horizontal="left" vertical="center" wrapText="1"/>
    </xf>
    <xf numFmtId="0" fontId="16" fillId="0" borderId="0" xfId="0" quotePrefix="1" applyFont="1" applyBorder="1" applyAlignment="1">
      <alignment horizontal="left" vertical="center" wrapText="1"/>
    </xf>
    <xf numFmtId="0" fontId="16" fillId="0" borderId="18" xfId="0" quotePrefix="1" applyFont="1" applyBorder="1" applyAlignment="1">
      <alignment horizontal="left" vertical="center" wrapText="1"/>
    </xf>
    <xf numFmtId="0" fontId="16" fillId="0" borderId="21" xfId="0" quotePrefix="1" applyFont="1" applyBorder="1" applyAlignment="1">
      <alignment horizontal="left" vertical="center" wrapText="1"/>
    </xf>
    <xf numFmtId="0" fontId="16" fillId="0" borderId="22" xfId="0" quotePrefix="1" applyFont="1" applyBorder="1" applyAlignment="1">
      <alignment horizontal="left" vertical="center" wrapText="1"/>
    </xf>
    <xf numFmtId="0" fontId="16" fillId="0" borderId="23" xfId="0" quotePrefix="1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4" fillId="7" borderId="64" xfId="0" applyFont="1" applyFill="1" applyBorder="1" applyAlignment="1">
      <alignment horizontal="left" vertical="center"/>
    </xf>
    <xf numFmtId="0" fontId="14" fillId="7" borderId="65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5" xfId="0" applyFont="1" applyBorder="1"/>
    <xf numFmtId="0" fontId="16" fillId="0" borderId="0" xfId="0" applyFont="1" applyBorder="1"/>
    <xf numFmtId="0" fontId="16" fillId="0" borderId="56" xfId="0" applyFont="1" applyBorder="1"/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8" borderId="7" xfId="0" applyFont="1" applyFill="1" applyBorder="1" applyAlignment="1">
      <alignment horizontal="center"/>
    </xf>
    <xf numFmtId="0" fontId="16" fillId="8" borderId="8" xfId="0" applyFont="1" applyFill="1" applyBorder="1" applyAlignment="1">
      <alignment horizontal="center"/>
    </xf>
    <xf numFmtId="0" fontId="16" fillId="8" borderId="29" xfId="0" applyFont="1" applyFill="1" applyBorder="1" applyAlignment="1">
      <alignment horizontal="center"/>
    </xf>
    <xf numFmtId="0" fontId="16" fillId="0" borderId="7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4" fillId="0" borderId="55" xfId="0" applyFont="1" applyBorder="1"/>
    <xf numFmtId="0" fontId="14" fillId="0" borderId="0" xfId="0" applyFont="1" applyBorder="1"/>
    <xf numFmtId="0" fontId="14" fillId="0" borderId="56" xfId="0" applyFont="1" applyBorder="1"/>
  </cellXfs>
  <cellStyles count="19">
    <cellStyle name="Ezres 2" xfId="2"/>
    <cellStyle name="felirat_index_c" xfId="3"/>
    <cellStyle name="Hivatkozás" xfId="18" builtinId="8"/>
    <cellStyle name="letiltott_szám" xfId="4"/>
    <cellStyle name="Normál" xfId="0" builtinId="0"/>
    <cellStyle name="Normál 10" xfId="5"/>
    <cellStyle name="Normál 2" xfId="6"/>
    <cellStyle name="Normál 3" xfId="1"/>
    <cellStyle name="Normal_fej3_11" xfId="7"/>
    <cellStyle name="papír" xfId="8"/>
    <cellStyle name="pozitív_egész" xfId="9"/>
    <cellStyle name="Standard_euro-bnk" xfId="10"/>
    <cellStyle name="számított" xfId="11"/>
    <cellStyle name="Százalék 2" xfId="12"/>
    <cellStyle name="táblacím" xfId="13"/>
    <cellStyle name="táblafejH_c" xfId="14"/>
    <cellStyle name="táblafejV" xfId="15"/>
    <cellStyle name="táblázat" xfId="16"/>
    <cellStyle name="választó" xfId="17"/>
  </cellStyles>
  <dxfs count="9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rgb="FF008CC8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8C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8708</xdr:colOff>
      <xdr:row>2</xdr:row>
      <xdr:rowOff>47898</xdr:rowOff>
    </xdr:from>
    <xdr:to>
      <xdr:col>5</xdr:col>
      <xdr:colOff>486845</xdr:colOff>
      <xdr:row>3</xdr:row>
      <xdr:rowOff>4419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937" y="363584"/>
          <a:ext cx="848251" cy="457264"/>
        </a:xfrm>
        <a:prstGeom prst="rect">
          <a:avLst/>
        </a:prstGeom>
      </xdr:spPr>
    </xdr:pic>
    <xdr:clientData/>
  </xdr:twoCellAnchor>
  <xdr:twoCellAnchor>
    <xdr:from>
      <xdr:col>7</xdr:col>
      <xdr:colOff>263233</xdr:colOff>
      <xdr:row>21</xdr:row>
      <xdr:rowOff>318655</xdr:rowOff>
    </xdr:from>
    <xdr:to>
      <xdr:col>8</xdr:col>
      <xdr:colOff>96981</xdr:colOff>
      <xdr:row>22</xdr:row>
      <xdr:rowOff>181599</xdr:rowOff>
    </xdr:to>
    <xdr:sp macro="" textlink="">
      <xdr:nvSpPr>
        <xdr:cNvPr id="4" name="Kanyar felfelé 3"/>
        <xdr:cNvSpPr>
          <a:spLocks noChangeAspect="1"/>
        </xdr:cNvSpPr>
      </xdr:nvSpPr>
      <xdr:spPr>
        <a:xfrm rot="5400000">
          <a:off x="3261999" y="5078435"/>
          <a:ext cx="361707" cy="429493"/>
        </a:xfrm>
        <a:prstGeom prst="bentUpArrow">
          <a:avLst/>
        </a:prstGeom>
        <a:solidFill>
          <a:srgbClr val="008CC8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17</xdr:col>
      <xdr:colOff>1051957</xdr:colOff>
      <xdr:row>62</xdr:row>
      <xdr:rowOff>119742</xdr:rowOff>
    </xdr:from>
    <xdr:to>
      <xdr:col>18</xdr:col>
      <xdr:colOff>76200</xdr:colOff>
      <xdr:row>64</xdr:row>
      <xdr:rowOff>119742</xdr:rowOff>
    </xdr:to>
    <xdr:sp macro="" textlink="">
      <xdr:nvSpPr>
        <xdr:cNvPr id="3" name="Felfelé nyíl 2"/>
        <xdr:cNvSpPr/>
      </xdr:nvSpPr>
      <xdr:spPr>
        <a:xfrm>
          <a:off x="14452271" y="13977256"/>
          <a:ext cx="276100" cy="348343"/>
        </a:xfrm>
        <a:prstGeom prst="upArrow">
          <a:avLst/>
        </a:prstGeom>
        <a:solidFill>
          <a:srgbClr val="C0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21</xdr:col>
      <xdr:colOff>6928</xdr:colOff>
      <xdr:row>62</xdr:row>
      <xdr:rowOff>119742</xdr:rowOff>
    </xdr:from>
    <xdr:to>
      <xdr:col>21</xdr:col>
      <xdr:colOff>283028</xdr:colOff>
      <xdr:row>64</xdr:row>
      <xdr:rowOff>119742</xdr:rowOff>
    </xdr:to>
    <xdr:sp macro="" textlink="">
      <xdr:nvSpPr>
        <xdr:cNvPr id="6" name="Felfelé nyíl 5"/>
        <xdr:cNvSpPr/>
      </xdr:nvSpPr>
      <xdr:spPr>
        <a:xfrm>
          <a:off x="17195471" y="13966371"/>
          <a:ext cx="276100" cy="348342"/>
        </a:xfrm>
        <a:prstGeom prst="upArrow">
          <a:avLst/>
        </a:prstGeom>
        <a:solidFill>
          <a:srgbClr val="C0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 editAs="oneCell">
    <xdr:from>
      <xdr:col>9</xdr:col>
      <xdr:colOff>728747</xdr:colOff>
      <xdr:row>48</xdr:row>
      <xdr:rowOff>339238</xdr:rowOff>
    </xdr:from>
    <xdr:to>
      <xdr:col>11</xdr:col>
      <xdr:colOff>765384</xdr:colOff>
      <xdr:row>49</xdr:row>
      <xdr:rowOff>242750</xdr:rowOff>
    </xdr:to>
    <xdr:pic>
      <xdr:nvPicPr>
        <xdr:cNvPr id="7" name="Kép 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" t="3847" r="2586" b="15383"/>
        <a:stretch/>
      </xdr:blipFill>
      <xdr:spPr>
        <a:xfrm>
          <a:off x="5181004" y="11029009"/>
          <a:ext cx="2453265" cy="2736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220980</xdr:colOff>
          <xdr:row>87</xdr:row>
          <xdr:rowOff>167640</xdr:rowOff>
        </xdr:from>
        <xdr:to>
          <xdr:col>16</xdr:col>
          <xdr:colOff>342900</xdr:colOff>
          <xdr:row>90</xdr:row>
          <xdr:rowOff>15240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1.Megoldás</a:t>
              </a: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457200</xdr:colOff>
      <xdr:row>88</xdr:row>
      <xdr:rowOff>152400</xdr:rowOff>
    </xdr:from>
    <xdr:to>
      <xdr:col>17</xdr:col>
      <xdr:colOff>27709</xdr:colOff>
      <xdr:row>89</xdr:row>
      <xdr:rowOff>277091</xdr:rowOff>
    </xdr:to>
    <xdr:sp macro="" textlink="">
      <xdr:nvSpPr>
        <xdr:cNvPr id="5" name="Balra nyíl 4"/>
        <xdr:cNvSpPr/>
      </xdr:nvSpPr>
      <xdr:spPr>
        <a:xfrm>
          <a:off x="13092545" y="18509673"/>
          <a:ext cx="609600" cy="332509"/>
        </a:xfrm>
        <a:prstGeom prst="leftArrow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243840</xdr:colOff>
          <xdr:row>98</xdr:row>
          <xdr:rowOff>152400</xdr:rowOff>
        </xdr:from>
        <xdr:to>
          <xdr:col>16</xdr:col>
          <xdr:colOff>335280</xdr:colOff>
          <xdr:row>100</xdr:row>
          <xdr:rowOff>411480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2. Megoldás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251460</xdr:colOff>
          <xdr:row>109</xdr:row>
          <xdr:rowOff>198120</xdr:rowOff>
        </xdr:from>
        <xdr:to>
          <xdr:col>16</xdr:col>
          <xdr:colOff>342900</xdr:colOff>
          <xdr:row>112</xdr:row>
          <xdr:rowOff>15240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3. Megoldás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289560</xdr:colOff>
          <xdr:row>120</xdr:row>
          <xdr:rowOff>205740</xdr:rowOff>
        </xdr:from>
        <xdr:to>
          <xdr:col>16</xdr:col>
          <xdr:colOff>373380</xdr:colOff>
          <xdr:row>123</xdr:row>
          <xdr:rowOff>22860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4. Megoldás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335280</xdr:colOff>
          <xdr:row>131</xdr:row>
          <xdr:rowOff>190500</xdr:rowOff>
        </xdr:from>
        <xdr:to>
          <xdr:col>16</xdr:col>
          <xdr:colOff>419100</xdr:colOff>
          <xdr:row>134</xdr:row>
          <xdr:rowOff>7620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5. Megoldás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327660</xdr:colOff>
          <xdr:row>142</xdr:row>
          <xdr:rowOff>137160</xdr:rowOff>
        </xdr:from>
        <xdr:to>
          <xdr:col>16</xdr:col>
          <xdr:colOff>411480</xdr:colOff>
          <xdr:row>145</xdr:row>
          <xdr:rowOff>22860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6. Megoldás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327660</xdr:colOff>
          <xdr:row>153</xdr:row>
          <xdr:rowOff>144780</xdr:rowOff>
        </xdr:from>
        <xdr:to>
          <xdr:col>16</xdr:col>
          <xdr:colOff>411480</xdr:colOff>
          <xdr:row>156</xdr:row>
          <xdr:rowOff>38100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7. Megoldás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373380</xdr:colOff>
          <xdr:row>165</xdr:row>
          <xdr:rowOff>152400</xdr:rowOff>
        </xdr:from>
        <xdr:to>
          <xdr:col>16</xdr:col>
          <xdr:colOff>457200</xdr:colOff>
          <xdr:row>166</xdr:row>
          <xdr:rowOff>655320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8. Megoldás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3" name="Táblázat924" displayName="Táblázat924" ref="N25:T45" totalsRowShown="0" headerRowDxfId="8" dataDxfId="7">
  <autoFilter ref="N25:T45"/>
  <tableColumns count="7">
    <tableColumn id="1" name="Bolt" dataDxfId="6"/>
    <tableColumn id="2" name="Termék" dataDxfId="5"/>
    <tableColumn id="3" name="Típus" dataDxfId="4"/>
    <tableColumn id="4" name="Július (db)" dataDxfId="3"/>
    <tableColumn id="5" name="Augusztus (db)" dataDxfId="2"/>
    <tableColumn id="6" name="Július (eFt)" dataDxfId="1"/>
    <tableColumn id="7" name="Augusztus (eFt)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table" Target="../tables/table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office.com/hu-hu/article/Adatb%C3%A1zisf%C3%BCggv%C3%A9nyek-seg%C3%A9dlet-ad87e69b-fc20-4d3d-9d52-d7dc023f5c23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AA274"/>
  <sheetViews>
    <sheetView showGridLines="0" tabSelected="1" topLeftCell="A7" zoomScale="70" zoomScaleNormal="70" workbookViewId="0">
      <selection activeCell="J67" sqref="J67"/>
    </sheetView>
  </sheetViews>
  <sheetFormatPr defaultColWidth="0" defaultRowHeight="13.8" zeroHeight="1"/>
  <cols>
    <col min="1" max="4" width="2.6640625" style="8" customWidth="1"/>
    <col min="5" max="5" width="5.33203125" style="8" customWidth="1"/>
    <col min="6" max="6" width="8.33203125" style="8" customWidth="1"/>
    <col min="7" max="7" width="16.6640625" style="8" customWidth="1"/>
    <col min="8" max="8" width="15.109375" style="8" customWidth="1"/>
    <col min="9" max="9" width="12.44140625" style="8" customWidth="1"/>
    <col min="10" max="10" width="18" style="8" customWidth="1"/>
    <col min="11" max="12" width="17.33203125" style="8" customWidth="1"/>
    <col min="13" max="16" width="15.6640625" style="8" customWidth="1"/>
    <col min="17" max="17" width="15.109375" style="8" customWidth="1"/>
    <col min="18" max="18" width="18.21875" style="8" customWidth="1"/>
    <col min="19" max="19" width="15.6640625" style="8" customWidth="1"/>
    <col min="20" max="20" width="14" style="8" customWidth="1"/>
    <col min="21" max="21" width="7.21875" style="8" customWidth="1"/>
    <col min="22" max="22" width="5.109375" style="8" customWidth="1"/>
    <col min="23" max="23" width="6.88671875" style="8" customWidth="1"/>
    <col min="24" max="24" width="3.5546875" style="8" customWidth="1"/>
    <col min="25" max="26" width="2.6640625" style="8" customWidth="1"/>
    <col min="27" max="27" width="0" style="8" hidden="1" customWidth="1"/>
    <col min="28" max="16384" width="8.88671875" style="8" hidden="1"/>
  </cols>
  <sheetData>
    <row r="1" spans="2:25" ht="12.6" customHeight="1"/>
    <row r="2" spans="2:25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9"/>
    </row>
    <row r="3" spans="2:25" ht="39" customHeight="1">
      <c r="B3" s="1"/>
      <c r="C3" s="22"/>
      <c r="D3" s="22"/>
      <c r="E3" s="22"/>
      <c r="F3" s="22"/>
      <c r="G3" s="168" t="s">
        <v>81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26"/>
      <c r="V3" s="22"/>
      <c r="W3" s="22"/>
      <c r="X3" s="22"/>
      <c r="Y3" s="9"/>
    </row>
    <row r="4" spans="2:25" ht="14.4" thickBot="1">
      <c r="B4" s="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9"/>
    </row>
    <row r="5" spans="2:25" ht="28.2" customHeight="1" thickTop="1">
      <c r="B5" s="1"/>
      <c r="C5" s="22"/>
      <c r="D5" s="22"/>
      <c r="E5" s="10"/>
      <c r="F5" s="169" t="s">
        <v>85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1"/>
      <c r="W5" s="7"/>
      <c r="X5" s="7"/>
      <c r="Y5" s="9"/>
    </row>
    <row r="6" spans="2:25" ht="19.8" customHeight="1">
      <c r="B6" s="1"/>
      <c r="C6" s="22"/>
      <c r="D6" s="22"/>
      <c r="E6" s="10"/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4"/>
      <c r="W6" s="7"/>
      <c r="X6" s="7"/>
      <c r="Y6" s="9"/>
    </row>
    <row r="7" spans="2:25" ht="18" customHeight="1">
      <c r="B7" s="1"/>
      <c r="C7" s="22"/>
      <c r="D7" s="22"/>
      <c r="E7" s="10"/>
      <c r="F7" s="172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4"/>
      <c r="W7" s="7"/>
      <c r="X7" s="7"/>
      <c r="Y7" s="9"/>
    </row>
    <row r="8" spans="2:25" ht="29.4" customHeight="1" thickBot="1">
      <c r="B8" s="1"/>
      <c r="C8" s="22"/>
      <c r="D8" s="22"/>
      <c r="E8" s="10"/>
      <c r="F8" s="175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7"/>
      <c r="W8" s="7"/>
      <c r="X8" s="7"/>
      <c r="Y8" s="9"/>
    </row>
    <row r="9" spans="2:25" ht="14.4" thickTop="1">
      <c r="B9" s="1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9"/>
    </row>
    <row r="10" spans="2:25">
      <c r="B10" s="1"/>
      <c r="Y10" s="9"/>
    </row>
    <row r="11" spans="2:25" ht="14.4" customHeight="1">
      <c r="B11" s="1"/>
      <c r="Y11" s="9"/>
    </row>
    <row r="12" spans="2:25">
      <c r="B12" s="1"/>
      <c r="J12" s="96" t="s">
        <v>27</v>
      </c>
      <c r="K12" s="96"/>
      <c r="L12" s="96"/>
      <c r="M12" s="96"/>
      <c r="N12" s="96"/>
      <c r="O12" s="96"/>
      <c r="P12" s="96"/>
      <c r="Q12" s="96"/>
      <c r="Y12" s="9"/>
    </row>
    <row r="13" spans="2:25">
      <c r="B13" s="1"/>
      <c r="J13" s="96"/>
      <c r="K13" s="96"/>
      <c r="L13" s="96"/>
      <c r="M13" s="96"/>
      <c r="N13" s="96"/>
      <c r="O13" s="96"/>
      <c r="P13" s="96"/>
      <c r="Q13" s="96"/>
      <c r="Y13" s="9"/>
    </row>
    <row r="14" spans="2:25">
      <c r="B14" s="2"/>
      <c r="J14" s="96"/>
      <c r="K14" s="96"/>
      <c r="L14" s="96"/>
      <c r="M14" s="96"/>
      <c r="N14" s="96"/>
      <c r="O14" s="96"/>
      <c r="P14" s="96"/>
      <c r="Q14" s="96"/>
      <c r="Y14" s="9"/>
    </row>
    <row r="15" spans="2:25">
      <c r="B15" s="2"/>
      <c r="Y15" s="9"/>
    </row>
    <row r="16" spans="2:25" ht="14.4" thickBot="1">
      <c r="B16" s="1"/>
      <c r="Y16" s="9"/>
    </row>
    <row r="17" spans="2:25" ht="16.8" customHeight="1" thickBot="1">
      <c r="B17" s="1"/>
      <c r="F17" s="163" t="s">
        <v>29</v>
      </c>
      <c r="G17" s="163"/>
      <c r="H17" s="163"/>
      <c r="N17" s="151" t="s">
        <v>30</v>
      </c>
      <c r="O17" s="153"/>
      <c r="Y17" s="9"/>
    </row>
    <row r="18" spans="2:25" ht="4.8" customHeight="1" thickBot="1">
      <c r="B18" s="1"/>
      <c r="Y18" s="9"/>
    </row>
    <row r="19" spans="2:25" ht="14.4" customHeight="1">
      <c r="B19" s="1"/>
      <c r="F19" s="179" t="s">
        <v>41</v>
      </c>
      <c r="G19" s="180"/>
      <c r="H19" s="180"/>
      <c r="I19" s="180"/>
      <c r="J19" s="180"/>
      <c r="K19" s="180"/>
      <c r="L19" s="181"/>
      <c r="N19" s="154" t="s">
        <v>83</v>
      </c>
      <c r="O19" s="155"/>
      <c r="P19" s="155"/>
      <c r="Q19" s="155"/>
      <c r="R19" s="155"/>
      <c r="S19" s="155"/>
      <c r="T19" s="156"/>
      <c r="Y19" s="9"/>
    </row>
    <row r="20" spans="2:25">
      <c r="B20" s="1"/>
      <c r="F20" s="139"/>
      <c r="G20" s="140"/>
      <c r="H20" s="140"/>
      <c r="I20" s="140"/>
      <c r="J20" s="140"/>
      <c r="K20" s="140"/>
      <c r="L20" s="182"/>
      <c r="N20" s="186"/>
      <c r="O20" s="140"/>
      <c r="P20" s="140"/>
      <c r="Q20" s="140"/>
      <c r="R20" s="140"/>
      <c r="S20" s="140"/>
      <c r="T20" s="187"/>
      <c r="Y20" s="9"/>
    </row>
    <row r="21" spans="2:25" ht="13.8" customHeight="1">
      <c r="B21" s="1"/>
      <c r="F21" s="139"/>
      <c r="G21" s="140"/>
      <c r="H21" s="140"/>
      <c r="I21" s="140"/>
      <c r="J21" s="140"/>
      <c r="K21" s="140"/>
      <c r="L21" s="182"/>
      <c r="N21" s="186"/>
      <c r="O21" s="140"/>
      <c r="P21" s="140"/>
      <c r="Q21" s="140"/>
      <c r="R21" s="140"/>
      <c r="S21" s="140"/>
      <c r="T21" s="187"/>
      <c r="Y21" s="9"/>
    </row>
    <row r="22" spans="2:25" ht="33.6" customHeight="1">
      <c r="B22" s="1"/>
      <c r="F22" s="139"/>
      <c r="G22" s="140"/>
      <c r="H22" s="140"/>
      <c r="I22" s="140"/>
      <c r="J22" s="140"/>
      <c r="K22" s="140"/>
      <c r="L22" s="182"/>
      <c r="N22" s="188"/>
      <c r="O22" s="189"/>
      <c r="P22" s="189"/>
      <c r="Q22" s="189"/>
      <c r="R22" s="189"/>
      <c r="S22" s="189"/>
      <c r="T22" s="190"/>
      <c r="Y22" s="9"/>
    </row>
    <row r="23" spans="2:25" ht="21" customHeight="1">
      <c r="B23" s="1"/>
      <c r="E23" s="22"/>
      <c r="F23" s="47"/>
      <c r="G23" s="27"/>
      <c r="H23" s="27"/>
      <c r="I23" s="62" t="s">
        <v>18</v>
      </c>
      <c r="J23" s="27"/>
      <c r="K23" s="27"/>
      <c r="L23" s="48"/>
      <c r="N23" s="21"/>
      <c r="O23" s="22"/>
      <c r="P23" s="22"/>
      <c r="Q23" s="22"/>
      <c r="R23" s="22"/>
      <c r="S23" s="22"/>
      <c r="T23" s="23"/>
      <c r="Y23" s="9"/>
    </row>
    <row r="24" spans="2:25" ht="15" customHeight="1">
      <c r="B24" s="1"/>
      <c r="F24" s="183"/>
      <c r="G24" s="184"/>
      <c r="H24" s="184"/>
      <c r="I24" s="184"/>
      <c r="J24" s="184"/>
      <c r="K24" s="184"/>
      <c r="L24" s="185"/>
      <c r="N24" s="21"/>
      <c r="O24" s="22"/>
      <c r="P24" s="22"/>
      <c r="Q24" s="191" t="s">
        <v>17</v>
      </c>
      <c r="R24" s="192"/>
      <c r="S24" s="191" t="s">
        <v>16</v>
      </c>
      <c r="T24" s="193"/>
      <c r="Y24" s="9"/>
    </row>
    <row r="25" spans="2:25" ht="14.4" customHeight="1" thickBot="1">
      <c r="B25" s="2"/>
      <c r="F25" s="203"/>
      <c r="G25" s="204"/>
      <c r="H25" s="204"/>
      <c r="I25" s="204"/>
      <c r="J25" s="204"/>
      <c r="K25" s="204"/>
      <c r="L25" s="205"/>
      <c r="N25" s="11" t="s">
        <v>2</v>
      </c>
      <c r="O25" s="12" t="s">
        <v>4</v>
      </c>
      <c r="P25" s="12" t="s">
        <v>11</v>
      </c>
      <c r="Q25" s="12" t="s">
        <v>12</v>
      </c>
      <c r="R25" s="12" t="s">
        <v>13</v>
      </c>
      <c r="S25" s="12" t="s">
        <v>14</v>
      </c>
      <c r="T25" s="13" t="s">
        <v>15</v>
      </c>
      <c r="Y25" s="9"/>
    </row>
    <row r="26" spans="2:25" ht="22.2" customHeight="1" thickBot="1">
      <c r="B26" s="1"/>
      <c r="F26" s="141" t="s">
        <v>19</v>
      </c>
      <c r="G26" s="142"/>
      <c r="H26" s="142"/>
      <c r="I26" s="142"/>
      <c r="J26" s="142"/>
      <c r="K26" s="143" t="s">
        <v>20</v>
      </c>
      <c r="L26" s="144"/>
      <c r="N26" s="66" t="s">
        <v>0</v>
      </c>
      <c r="O26" s="67" t="s">
        <v>7</v>
      </c>
      <c r="P26" s="68" t="s">
        <v>9</v>
      </c>
      <c r="Q26" s="67">
        <v>38</v>
      </c>
      <c r="R26" s="67">
        <v>33</v>
      </c>
      <c r="S26" s="67">
        <v>645</v>
      </c>
      <c r="T26" s="69">
        <v>616</v>
      </c>
      <c r="Y26" s="9"/>
    </row>
    <row r="27" spans="2:25" ht="22.2" customHeight="1" thickTop="1">
      <c r="B27" s="1"/>
      <c r="F27" s="194" t="s">
        <v>44</v>
      </c>
      <c r="G27" s="195"/>
      <c r="H27" s="195"/>
      <c r="I27" s="195"/>
      <c r="J27" s="195"/>
      <c r="K27" s="195"/>
      <c r="L27" s="196"/>
      <c r="N27" s="14" t="s">
        <v>0</v>
      </c>
      <c r="O27" s="15" t="s">
        <v>8</v>
      </c>
      <c r="P27" s="16" t="s">
        <v>9</v>
      </c>
      <c r="Q27" s="15">
        <v>85</v>
      </c>
      <c r="R27" s="15">
        <v>81</v>
      </c>
      <c r="S27" s="15">
        <v>678</v>
      </c>
      <c r="T27" s="17">
        <v>614</v>
      </c>
      <c r="U27" s="22"/>
      <c r="Y27" s="9"/>
    </row>
    <row r="28" spans="2:25" ht="22.2" customHeight="1">
      <c r="B28" s="1"/>
      <c r="F28" s="197"/>
      <c r="G28" s="198"/>
      <c r="H28" s="198"/>
      <c r="I28" s="198"/>
      <c r="J28" s="198"/>
      <c r="K28" s="198"/>
      <c r="L28" s="199"/>
      <c r="M28" s="22"/>
      <c r="N28" s="14" t="s">
        <v>0</v>
      </c>
      <c r="O28" s="15" t="s">
        <v>6</v>
      </c>
      <c r="P28" s="16" t="s">
        <v>9</v>
      </c>
      <c r="Q28" s="15">
        <v>140</v>
      </c>
      <c r="R28" s="15">
        <v>147</v>
      </c>
      <c r="S28" s="15">
        <v>306</v>
      </c>
      <c r="T28" s="17">
        <v>323</v>
      </c>
      <c r="U28" s="22"/>
      <c r="Y28" s="9"/>
    </row>
    <row r="29" spans="2:25" ht="22.2" customHeight="1" thickBot="1">
      <c r="B29" s="1"/>
      <c r="F29" s="141" t="s">
        <v>21</v>
      </c>
      <c r="G29" s="142"/>
      <c r="H29" s="142"/>
      <c r="I29" s="142"/>
      <c r="J29" s="142"/>
      <c r="K29" s="143" t="s">
        <v>22</v>
      </c>
      <c r="L29" s="144"/>
      <c r="M29" s="22"/>
      <c r="N29" s="14" t="s">
        <v>0</v>
      </c>
      <c r="O29" s="15" t="s">
        <v>7</v>
      </c>
      <c r="P29" s="16" t="s">
        <v>10</v>
      </c>
      <c r="Q29" s="15">
        <v>35</v>
      </c>
      <c r="R29" s="15">
        <v>37</v>
      </c>
      <c r="S29" s="15">
        <v>629</v>
      </c>
      <c r="T29" s="17">
        <v>672</v>
      </c>
      <c r="U29" s="22"/>
      <c r="Y29" s="9"/>
    </row>
    <row r="30" spans="2:25" ht="22.2" customHeight="1" thickTop="1">
      <c r="B30" s="1"/>
      <c r="F30" s="145" t="s">
        <v>45</v>
      </c>
      <c r="G30" s="146"/>
      <c r="H30" s="146"/>
      <c r="I30" s="146"/>
      <c r="J30" s="146"/>
      <c r="K30" s="146"/>
      <c r="L30" s="147"/>
      <c r="M30" s="22"/>
      <c r="N30" s="14" t="s">
        <v>0</v>
      </c>
      <c r="O30" s="15" t="s">
        <v>8</v>
      </c>
      <c r="P30" s="15" t="s">
        <v>10</v>
      </c>
      <c r="Q30" s="15">
        <v>97</v>
      </c>
      <c r="R30" s="15">
        <v>92</v>
      </c>
      <c r="S30" s="15">
        <v>634</v>
      </c>
      <c r="T30" s="17">
        <v>681</v>
      </c>
      <c r="U30" s="22"/>
      <c r="Y30" s="9"/>
    </row>
    <row r="31" spans="2:25" ht="22.2" customHeight="1">
      <c r="B31" s="1"/>
      <c r="F31" s="148"/>
      <c r="G31" s="149"/>
      <c r="H31" s="149"/>
      <c r="I31" s="149"/>
      <c r="J31" s="149"/>
      <c r="K31" s="149"/>
      <c r="L31" s="150"/>
      <c r="M31" s="22"/>
      <c r="N31" s="14" t="s">
        <v>0</v>
      </c>
      <c r="O31" s="15" t="s">
        <v>6</v>
      </c>
      <c r="P31" s="15" t="s">
        <v>10</v>
      </c>
      <c r="Q31" s="15">
        <v>131</v>
      </c>
      <c r="R31" s="15">
        <v>125</v>
      </c>
      <c r="S31" s="15">
        <v>356</v>
      </c>
      <c r="T31" s="17">
        <v>302</v>
      </c>
      <c r="U31" s="22"/>
      <c r="Y31" s="9"/>
    </row>
    <row r="32" spans="2:25" ht="22.2" customHeight="1" thickBot="1">
      <c r="B32" s="1"/>
      <c r="F32" s="141" t="s">
        <v>23</v>
      </c>
      <c r="G32" s="142"/>
      <c r="H32" s="142"/>
      <c r="I32" s="142"/>
      <c r="J32" s="142"/>
      <c r="K32" s="143" t="s">
        <v>24</v>
      </c>
      <c r="L32" s="144"/>
      <c r="M32" s="22"/>
      <c r="N32" s="14" t="s">
        <v>1</v>
      </c>
      <c r="O32" s="15" t="s">
        <v>7</v>
      </c>
      <c r="P32" s="15" t="s">
        <v>9</v>
      </c>
      <c r="Q32" s="15">
        <v>42</v>
      </c>
      <c r="R32" s="15">
        <v>40</v>
      </c>
      <c r="S32" s="15">
        <v>774</v>
      </c>
      <c r="T32" s="17">
        <v>742</v>
      </c>
      <c r="U32" s="22"/>
      <c r="Y32" s="9"/>
    </row>
    <row r="33" spans="2:25" ht="22.2" customHeight="1" thickTop="1">
      <c r="B33" s="1"/>
      <c r="F33" s="145" t="s">
        <v>46</v>
      </c>
      <c r="G33" s="146"/>
      <c r="H33" s="146"/>
      <c r="I33" s="146"/>
      <c r="J33" s="146"/>
      <c r="K33" s="146"/>
      <c r="L33" s="147"/>
      <c r="M33" s="22"/>
      <c r="N33" s="14" t="s">
        <v>1</v>
      </c>
      <c r="O33" s="15" t="s">
        <v>8</v>
      </c>
      <c r="P33" s="15" t="s">
        <v>9</v>
      </c>
      <c r="Q33" s="15">
        <v>92</v>
      </c>
      <c r="R33" s="15">
        <v>89</v>
      </c>
      <c r="S33" s="15">
        <v>685</v>
      </c>
      <c r="T33" s="17">
        <v>658</v>
      </c>
      <c r="U33" s="22"/>
      <c r="Y33" s="9"/>
    </row>
    <row r="34" spans="2:25" ht="22.2" customHeight="1">
      <c r="B34" s="1"/>
      <c r="F34" s="148"/>
      <c r="G34" s="149"/>
      <c r="H34" s="149"/>
      <c r="I34" s="149"/>
      <c r="J34" s="149"/>
      <c r="K34" s="149"/>
      <c r="L34" s="150"/>
      <c r="M34" s="22"/>
      <c r="N34" s="14" t="s">
        <v>1</v>
      </c>
      <c r="O34" s="15" t="s">
        <v>6</v>
      </c>
      <c r="P34" s="15" t="s">
        <v>9</v>
      </c>
      <c r="Q34" s="15">
        <v>211</v>
      </c>
      <c r="R34" s="15">
        <v>120</v>
      </c>
      <c r="S34" s="15">
        <v>401</v>
      </c>
      <c r="T34" s="17">
        <v>267</v>
      </c>
      <c r="U34" s="22"/>
      <c r="Y34" s="9"/>
    </row>
    <row r="35" spans="2:25" ht="22.2" customHeight="1" thickBot="1">
      <c r="B35" s="1"/>
      <c r="F35" s="141" t="s">
        <v>78</v>
      </c>
      <c r="G35" s="142"/>
      <c r="H35" s="142"/>
      <c r="I35" s="142"/>
      <c r="J35" s="142"/>
      <c r="K35" s="143" t="s">
        <v>37</v>
      </c>
      <c r="L35" s="144"/>
      <c r="M35" s="22"/>
      <c r="N35" s="14" t="s">
        <v>1</v>
      </c>
      <c r="O35" s="15" t="s">
        <v>7</v>
      </c>
      <c r="P35" s="15" t="s">
        <v>10</v>
      </c>
      <c r="Q35" s="15">
        <v>46</v>
      </c>
      <c r="R35" s="15">
        <v>47</v>
      </c>
      <c r="S35" s="15">
        <v>698</v>
      </c>
      <c r="T35" s="17">
        <v>708</v>
      </c>
      <c r="U35" s="22"/>
      <c r="Y35" s="9"/>
    </row>
    <row r="36" spans="2:25" ht="22.2" customHeight="1" thickTop="1">
      <c r="B36" s="1"/>
      <c r="F36" s="145" t="s">
        <v>47</v>
      </c>
      <c r="G36" s="146"/>
      <c r="H36" s="146"/>
      <c r="I36" s="146"/>
      <c r="J36" s="146"/>
      <c r="K36" s="146"/>
      <c r="L36" s="147"/>
      <c r="M36" s="22"/>
      <c r="N36" s="14" t="s">
        <v>1</v>
      </c>
      <c r="O36" s="15" t="s">
        <v>8</v>
      </c>
      <c r="P36" s="15" t="s">
        <v>10</v>
      </c>
      <c r="Q36" s="15">
        <v>107</v>
      </c>
      <c r="R36" s="15">
        <v>93</v>
      </c>
      <c r="S36" s="15">
        <v>867</v>
      </c>
      <c r="T36" s="17">
        <v>775</v>
      </c>
      <c r="U36" s="22"/>
      <c r="Y36" s="9"/>
    </row>
    <row r="37" spans="2:25" ht="22.2" customHeight="1">
      <c r="B37" s="1"/>
      <c r="F37" s="148"/>
      <c r="G37" s="149"/>
      <c r="H37" s="149"/>
      <c r="I37" s="149"/>
      <c r="J37" s="149"/>
      <c r="K37" s="149"/>
      <c r="L37" s="150"/>
      <c r="M37" s="22"/>
      <c r="N37" s="14" t="s">
        <v>1</v>
      </c>
      <c r="O37" s="15" t="s">
        <v>6</v>
      </c>
      <c r="P37" s="15" t="s">
        <v>10</v>
      </c>
      <c r="Q37" s="15">
        <v>126</v>
      </c>
      <c r="R37" s="15">
        <v>158</v>
      </c>
      <c r="S37" s="15">
        <v>266</v>
      </c>
      <c r="T37" s="17">
        <v>321</v>
      </c>
      <c r="U37" s="22"/>
      <c r="Y37" s="9"/>
    </row>
    <row r="38" spans="2:25" ht="22.2" customHeight="1" thickBot="1">
      <c r="B38" s="1"/>
      <c r="F38" s="49" t="s">
        <v>79</v>
      </c>
      <c r="G38" s="24"/>
      <c r="H38" s="24"/>
      <c r="I38" s="24"/>
      <c r="J38" s="24"/>
      <c r="K38" s="25" t="s">
        <v>25</v>
      </c>
      <c r="L38" s="50"/>
      <c r="M38" s="22"/>
      <c r="N38" s="14" t="s">
        <v>5</v>
      </c>
      <c r="O38" s="15" t="s">
        <v>7</v>
      </c>
      <c r="P38" s="15" t="s">
        <v>9</v>
      </c>
      <c r="Q38" s="15">
        <v>41</v>
      </c>
      <c r="R38" s="15">
        <v>40</v>
      </c>
      <c r="S38" s="15">
        <v>712</v>
      </c>
      <c r="T38" s="17">
        <v>683</v>
      </c>
      <c r="U38" s="22"/>
      <c r="Y38" s="9"/>
    </row>
    <row r="39" spans="2:25" ht="22.2" customHeight="1" thickTop="1">
      <c r="B39" s="1"/>
      <c r="F39" s="145" t="s">
        <v>48</v>
      </c>
      <c r="G39" s="146"/>
      <c r="H39" s="146"/>
      <c r="I39" s="146"/>
      <c r="J39" s="146"/>
      <c r="K39" s="146"/>
      <c r="L39" s="147"/>
      <c r="M39" s="22"/>
      <c r="N39" s="71" t="s">
        <v>5</v>
      </c>
      <c r="O39" s="65" t="s">
        <v>8</v>
      </c>
      <c r="P39" s="65" t="s">
        <v>9</v>
      </c>
      <c r="Q39" s="15">
        <v>85</v>
      </c>
      <c r="R39" s="15">
        <v>89</v>
      </c>
      <c r="S39" s="15">
        <v>640</v>
      </c>
      <c r="T39" s="17">
        <v>672</v>
      </c>
      <c r="U39" s="22"/>
      <c r="Y39" s="9"/>
    </row>
    <row r="40" spans="2:25" ht="22.2" customHeight="1">
      <c r="B40" s="1"/>
      <c r="F40" s="148"/>
      <c r="G40" s="149"/>
      <c r="H40" s="149"/>
      <c r="I40" s="149"/>
      <c r="J40" s="149"/>
      <c r="K40" s="149"/>
      <c r="L40" s="150"/>
      <c r="N40" s="14" t="s">
        <v>5</v>
      </c>
      <c r="O40" s="15" t="s">
        <v>6</v>
      </c>
      <c r="P40" s="15" t="s">
        <v>9</v>
      </c>
      <c r="Q40" s="70">
        <v>127</v>
      </c>
      <c r="R40" s="15">
        <v>127</v>
      </c>
      <c r="S40" s="15">
        <v>280</v>
      </c>
      <c r="T40" s="17">
        <v>292</v>
      </c>
      <c r="U40" s="22"/>
      <c r="Y40" s="9"/>
    </row>
    <row r="41" spans="2:25" ht="22.2" customHeight="1" thickBot="1">
      <c r="B41" s="1"/>
      <c r="F41" s="141" t="s">
        <v>80</v>
      </c>
      <c r="G41" s="142"/>
      <c r="H41" s="142"/>
      <c r="I41" s="142"/>
      <c r="J41" s="142"/>
      <c r="K41" s="143" t="s">
        <v>26</v>
      </c>
      <c r="L41" s="144"/>
      <c r="N41" s="14" t="s">
        <v>5</v>
      </c>
      <c r="O41" s="15" t="s">
        <v>64</v>
      </c>
      <c r="P41" s="15" t="s">
        <v>9</v>
      </c>
      <c r="Q41" s="70">
        <v>52</v>
      </c>
      <c r="R41" s="15">
        <v>41</v>
      </c>
      <c r="S41" s="74">
        <v>187</v>
      </c>
      <c r="T41" s="17">
        <v>146</v>
      </c>
      <c r="U41" s="22"/>
      <c r="Y41" s="9"/>
    </row>
    <row r="42" spans="2:25" ht="22.2" customHeight="1" thickTop="1">
      <c r="B42" s="1"/>
      <c r="F42" s="145" t="s">
        <v>86</v>
      </c>
      <c r="G42" s="146"/>
      <c r="H42" s="146"/>
      <c r="I42" s="146"/>
      <c r="J42" s="146"/>
      <c r="K42" s="146"/>
      <c r="L42" s="147"/>
      <c r="N42" s="14" t="s">
        <v>5</v>
      </c>
      <c r="O42" s="15" t="s">
        <v>7</v>
      </c>
      <c r="P42" s="15" t="s">
        <v>10</v>
      </c>
      <c r="Q42" s="70">
        <v>46</v>
      </c>
      <c r="R42" s="15">
        <v>44</v>
      </c>
      <c r="S42" s="15">
        <v>747</v>
      </c>
      <c r="T42" s="17">
        <v>705</v>
      </c>
      <c r="U42" s="22"/>
      <c r="Y42" s="9"/>
    </row>
    <row r="43" spans="2:25" ht="22.2" customHeight="1" thickBot="1">
      <c r="B43" s="1"/>
      <c r="F43" s="200"/>
      <c r="G43" s="201"/>
      <c r="H43" s="201"/>
      <c r="I43" s="201"/>
      <c r="J43" s="201"/>
      <c r="K43" s="201"/>
      <c r="L43" s="202"/>
      <c r="N43" s="14" t="s">
        <v>5</v>
      </c>
      <c r="O43" s="15" t="s">
        <v>8</v>
      </c>
      <c r="P43" s="15" t="s">
        <v>10</v>
      </c>
      <c r="Q43" s="70">
        <v>93</v>
      </c>
      <c r="R43" s="15">
        <v>62</v>
      </c>
      <c r="S43" s="15">
        <v>708</v>
      </c>
      <c r="T43" s="17">
        <v>506</v>
      </c>
      <c r="U43" s="22"/>
      <c r="Y43" s="9"/>
    </row>
    <row r="44" spans="2:25" ht="22.8" customHeight="1">
      <c r="B44" s="1"/>
      <c r="N44" s="14" t="s">
        <v>5</v>
      </c>
      <c r="O44" s="15" t="s">
        <v>6</v>
      </c>
      <c r="P44" s="15" t="s">
        <v>10</v>
      </c>
      <c r="Q44" s="70">
        <v>89</v>
      </c>
      <c r="R44" s="15">
        <v>95</v>
      </c>
      <c r="S44" s="15">
        <v>206</v>
      </c>
      <c r="T44" s="17">
        <v>235</v>
      </c>
      <c r="U44" s="22"/>
      <c r="Y44" s="9"/>
    </row>
    <row r="45" spans="2:25" ht="22.8" customHeight="1" thickBot="1">
      <c r="B45" s="1"/>
      <c r="N45" s="72" t="s">
        <v>5</v>
      </c>
      <c r="O45" s="73" t="s">
        <v>64</v>
      </c>
      <c r="P45" s="73" t="s">
        <v>10</v>
      </c>
      <c r="Q45" s="18">
        <v>36</v>
      </c>
      <c r="R45" s="18">
        <v>49</v>
      </c>
      <c r="S45" s="75">
        <v>115</v>
      </c>
      <c r="T45" s="19">
        <v>157</v>
      </c>
      <c r="U45" s="22"/>
      <c r="Y45" s="9"/>
    </row>
    <row r="46" spans="2:25" ht="14.4" thickBot="1">
      <c r="B46" s="1"/>
      <c r="R46" s="20"/>
      <c r="S46" s="20"/>
      <c r="T46" s="20"/>
      <c r="U46" s="22"/>
      <c r="Y46" s="9"/>
    </row>
    <row r="47" spans="2:25" ht="15" customHeight="1" thickBot="1">
      <c r="B47" s="1"/>
      <c r="F47" s="151" t="s">
        <v>31</v>
      </c>
      <c r="G47" s="152"/>
      <c r="H47" s="153"/>
      <c r="N47" s="163" t="s">
        <v>33</v>
      </c>
      <c r="O47" s="163"/>
      <c r="P47" s="163"/>
      <c r="R47" s="20"/>
      <c r="S47" s="20"/>
      <c r="T47" s="20"/>
      <c r="U47" s="22"/>
      <c r="Y47" s="9"/>
    </row>
    <row r="48" spans="2:25" ht="6.6" customHeight="1" thickBot="1">
      <c r="B48" s="1"/>
      <c r="R48" s="22"/>
      <c r="S48" s="22"/>
      <c r="T48" s="22"/>
      <c r="U48" s="22"/>
      <c r="Y48" s="9"/>
    </row>
    <row r="49" spans="2:25" ht="28.8" customHeight="1">
      <c r="B49" s="1"/>
      <c r="F49" s="154" t="s">
        <v>32</v>
      </c>
      <c r="G49" s="155"/>
      <c r="H49" s="155"/>
      <c r="I49" s="155"/>
      <c r="J49" s="155"/>
      <c r="K49" s="155"/>
      <c r="L49" s="156"/>
      <c r="N49" s="164" t="s">
        <v>35</v>
      </c>
      <c r="O49" s="165"/>
      <c r="P49" s="165"/>
      <c r="Q49" s="165"/>
      <c r="R49" s="165"/>
      <c r="S49" s="165"/>
      <c r="T49" s="165"/>
      <c r="U49" s="40"/>
      <c r="V49" s="40"/>
      <c r="W49" s="41"/>
      <c r="Y49" s="9"/>
    </row>
    <row r="50" spans="2:25" ht="19.8" customHeight="1">
      <c r="B50" s="1"/>
      <c r="F50" s="157" t="s">
        <v>40</v>
      </c>
      <c r="G50" s="158"/>
      <c r="H50" s="158"/>
      <c r="I50" s="158"/>
      <c r="J50" s="158"/>
      <c r="K50" s="158"/>
      <c r="L50" s="159"/>
      <c r="N50" s="166" t="s">
        <v>34</v>
      </c>
      <c r="O50" s="167"/>
      <c r="P50" s="22"/>
      <c r="Q50" s="22"/>
      <c r="R50" s="22"/>
      <c r="S50" s="22"/>
      <c r="T50" s="22"/>
      <c r="U50" s="22"/>
      <c r="V50" s="22"/>
      <c r="W50" s="42"/>
      <c r="Y50" s="9"/>
    </row>
    <row r="51" spans="2:25" ht="19.8" customHeight="1">
      <c r="B51" s="1"/>
      <c r="F51" s="157"/>
      <c r="G51" s="158"/>
      <c r="H51" s="158"/>
      <c r="I51" s="158"/>
      <c r="J51" s="158"/>
      <c r="K51" s="158"/>
      <c r="L51" s="159"/>
      <c r="N51" s="139" t="s">
        <v>87</v>
      </c>
      <c r="O51" s="140"/>
      <c r="P51" s="140"/>
      <c r="Q51" s="178"/>
      <c r="R51" s="30" t="s">
        <v>11</v>
      </c>
      <c r="S51" s="30" t="s">
        <v>2</v>
      </c>
      <c r="T51" s="22"/>
      <c r="U51" s="129" t="s">
        <v>36</v>
      </c>
      <c r="V51" s="129"/>
      <c r="W51" s="130"/>
      <c r="Y51" s="9"/>
    </row>
    <row r="52" spans="2:25" ht="19.8" customHeight="1">
      <c r="B52" s="1"/>
      <c r="F52" s="157"/>
      <c r="G52" s="158"/>
      <c r="H52" s="158"/>
      <c r="I52" s="158"/>
      <c r="J52" s="158"/>
      <c r="K52" s="158"/>
      <c r="L52" s="159"/>
      <c r="N52" s="139"/>
      <c r="O52" s="140"/>
      <c r="P52" s="140"/>
      <c r="Q52" s="178"/>
      <c r="R52" s="16" t="s">
        <v>9</v>
      </c>
      <c r="S52" s="15" t="s">
        <v>0</v>
      </c>
      <c r="T52" s="22"/>
      <c r="U52" s="137">
        <f>DCOUNTA(Táblázat924[#All],Táblázat924[[#Headers],[Termék]],R51:S52)</f>
        <v>3</v>
      </c>
      <c r="V52" s="137"/>
      <c r="W52" s="138"/>
      <c r="Y52" s="9"/>
    </row>
    <row r="53" spans="2:25" ht="19.8" customHeight="1">
      <c r="B53" s="1"/>
      <c r="F53" s="157"/>
      <c r="G53" s="158"/>
      <c r="H53" s="158"/>
      <c r="I53" s="158"/>
      <c r="J53" s="158"/>
      <c r="K53" s="158"/>
      <c r="L53" s="159"/>
      <c r="N53" s="43"/>
      <c r="O53" s="22"/>
      <c r="P53" s="22"/>
      <c r="Q53" s="22"/>
      <c r="R53" s="22"/>
      <c r="S53" s="22"/>
      <c r="T53" s="22"/>
      <c r="U53" s="22"/>
      <c r="V53" s="22"/>
      <c r="W53" s="42"/>
      <c r="Y53" s="9"/>
    </row>
    <row r="54" spans="2:25" ht="19.8" customHeight="1" thickBot="1">
      <c r="B54" s="1"/>
      <c r="F54" s="160"/>
      <c r="G54" s="161"/>
      <c r="H54" s="161"/>
      <c r="I54" s="161"/>
      <c r="J54" s="161"/>
      <c r="K54" s="161"/>
      <c r="L54" s="162"/>
      <c r="N54" s="166" t="s">
        <v>42</v>
      </c>
      <c r="O54" s="167"/>
      <c r="P54" s="22"/>
      <c r="Q54" s="22"/>
      <c r="R54" s="22"/>
      <c r="S54" s="22"/>
      <c r="T54" s="22"/>
      <c r="U54" s="22"/>
      <c r="V54" s="22"/>
      <c r="W54" s="42"/>
      <c r="Y54" s="9"/>
    </row>
    <row r="55" spans="2:25" ht="19.8" customHeight="1">
      <c r="B55" s="1"/>
      <c r="E55" s="22"/>
      <c r="M55" s="22"/>
      <c r="N55" s="139" t="s">
        <v>65</v>
      </c>
      <c r="O55" s="140"/>
      <c r="P55" s="140"/>
      <c r="Q55" s="140"/>
      <c r="R55" s="30" t="s">
        <v>11</v>
      </c>
      <c r="S55" s="32" t="s">
        <v>2</v>
      </c>
      <c r="T55" s="22"/>
      <c r="U55" s="129" t="s">
        <v>36</v>
      </c>
      <c r="V55" s="129"/>
      <c r="W55" s="130"/>
      <c r="Y55" s="9"/>
    </row>
    <row r="56" spans="2:25">
      <c r="B56" s="1"/>
      <c r="M56" s="22"/>
      <c r="N56" s="139"/>
      <c r="O56" s="140"/>
      <c r="P56" s="140"/>
      <c r="Q56" s="140"/>
      <c r="R56" s="16" t="s">
        <v>9</v>
      </c>
      <c r="S56" s="33"/>
      <c r="T56" s="22"/>
      <c r="U56" s="137">
        <f>DCOUNTA(Táblázat924[#All],Táblázat924[[#Headers],[Termék]],R55:S57)</f>
        <v>13</v>
      </c>
      <c r="V56" s="137"/>
      <c r="W56" s="138"/>
      <c r="Y56" s="9"/>
    </row>
    <row r="57" spans="2:25">
      <c r="B57" s="1"/>
      <c r="N57" s="139"/>
      <c r="O57" s="140"/>
      <c r="P57" s="140"/>
      <c r="Q57" s="140"/>
      <c r="R57" s="31"/>
      <c r="S57" s="15" t="s">
        <v>0</v>
      </c>
      <c r="T57" s="22"/>
      <c r="U57" s="22"/>
      <c r="V57" s="22"/>
      <c r="W57" s="42"/>
      <c r="Y57" s="9"/>
    </row>
    <row r="58" spans="2:25">
      <c r="B58" s="1"/>
      <c r="N58" s="139"/>
      <c r="O58" s="140"/>
      <c r="P58" s="140"/>
      <c r="Q58" s="140"/>
      <c r="R58" s="22"/>
      <c r="S58" s="22"/>
      <c r="T58" s="22"/>
      <c r="U58" s="22"/>
      <c r="V58" s="22"/>
      <c r="W58" s="42"/>
      <c r="Y58" s="9"/>
    </row>
    <row r="59" spans="2:25" ht="14.4" thickBot="1">
      <c r="B59" s="1"/>
      <c r="N59" s="43"/>
      <c r="O59" s="22"/>
      <c r="P59" s="22"/>
      <c r="Q59" s="22"/>
      <c r="R59" s="22"/>
      <c r="S59" s="22"/>
      <c r="T59" s="22"/>
      <c r="U59" s="22"/>
      <c r="V59" s="22"/>
      <c r="W59" s="42"/>
      <c r="Y59" s="9"/>
    </row>
    <row r="60" spans="2:25">
      <c r="B60" s="1"/>
      <c r="N60" s="166" t="s">
        <v>43</v>
      </c>
      <c r="O60" s="167"/>
      <c r="P60" s="22"/>
      <c r="Q60" s="22"/>
      <c r="R60" s="34" t="s">
        <v>11</v>
      </c>
      <c r="S60" s="35" t="s">
        <v>2</v>
      </c>
      <c r="T60" s="22"/>
      <c r="U60" s="131" t="s">
        <v>36</v>
      </c>
      <c r="V60" s="132"/>
      <c r="W60" s="133"/>
      <c r="Y60" s="9"/>
    </row>
    <row r="61" spans="2:25" ht="13.8" customHeight="1" thickBot="1">
      <c r="B61" s="1"/>
      <c r="H61" s="29"/>
      <c r="I61" s="29"/>
      <c r="J61" s="29"/>
      <c r="K61" s="29"/>
      <c r="L61" s="29"/>
      <c r="N61" s="139" t="s">
        <v>72</v>
      </c>
      <c r="O61" s="140"/>
      <c r="P61" s="140"/>
      <c r="Q61" s="140"/>
      <c r="R61" s="36" t="s">
        <v>9</v>
      </c>
      <c r="S61" s="37" t="s">
        <v>1</v>
      </c>
      <c r="T61" s="22"/>
      <c r="U61" s="134">
        <f>DCOUNTA(Táblázat924[#All],Táblázat924[[#Headers],[Termék]],R60:S62)</f>
        <v>9</v>
      </c>
      <c r="V61" s="135"/>
      <c r="W61" s="136"/>
      <c r="Y61" s="9"/>
    </row>
    <row r="62" spans="2:25" ht="13.8" customHeight="1" thickBot="1">
      <c r="B62" s="1"/>
      <c r="H62" s="22"/>
      <c r="I62" s="22"/>
      <c r="J62" s="22"/>
      <c r="K62" s="22"/>
      <c r="L62" s="22"/>
      <c r="N62" s="139"/>
      <c r="O62" s="140"/>
      <c r="P62" s="140"/>
      <c r="Q62" s="140"/>
      <c r="R62" s="38"/>
      <c r="S62" s="39" t="s">
        <v>0</v>
      </c>
      <c r="T62" s="22"/>
      <c r="U62" s="22"/>
      <c r="V62" s="22"/>
      <c r="W62" s="42"/>
      <c r="Y62" s="9"/>
    </row>
    <row r="63" spans="2:25" ht="13.8" customHeight="1">
      <c r="B63" s="1"/>
      <c r="N63" s="139"/>
      <c r="O63" s="140"/>
      <c r="P63" s="140"/>
      <c r="Q63" s="140"/>
      <c r="R63" s="22"/>
      <c r="S63" s="22"/>
      <c r="T63" s="22"/>
      <c r="U63" s="22"/>
      <c r="V63" s="22"/>
      <c r="W63" s="42"/>
      <c r="Y63" s="9"/>
    </row>
    <row r="64" spans="2:25" ht="13.8" customHeight="1">
      <c r="B64" s="1"/>
      <c r="N64" s="139"/>
      <c r="O64" s="140"/>
      <c r="P64" s="140"/>
      <c r="Q64" s="140"/>
      <c r="R64" s="22"/>
      <c r="S64" s="22"/>
      <c r="T64" s="22"/>
      <c r="U64" s="22"/>
      <c r="V64" s="22"/>
      <c r="W64" s="42"/>
      <c r="Y64" s="9"/>
    </row>
    <row r="65" spans="2:25" ht="14.4" thickBot="1">
      <c r="B65" s="1"/>
      <c r="N65" s="139"/>
      <c r="O65" s="140"/>
      <c r="P65" s="140"/>
      <c r="Q65" s="140"/>
      <c r="R65" s="22"/>
      <c r="S65" s="22"/>
      <c r="T65" s="22"/>
      <c r="U65" s="22"/>
      <c r="V65" s="22"/>
      <c r="W65" s="42"/>
      <c r="Y65" s="9"/>
    </row>
    <row r="66" spans="2:25" ht="14.4" customHeight="1" thickBot="1">
      <c r="B66" s="1"/>
      <c r="N66" s="43"/>
      <c r="O66" s="22"/>
      <c r="P66" s="22"/>
      <c r="Q66" s="22"/>
      <c r="R66" s="125" t="s">
        <v>38</v>
      </c>
      <c r="S66" s="126"/>
      <c r="T66" s="22"/>
      <c r="U66" s="125" t="s">
        <v>39</v>
      </c>
      <c r="V66" s="127"/>
      <c r="W66" s="128"/>
      <c r="Y66" s="9"/>
    </row>
    <row r="67" spans="2:25">
      <c r="B67" s="1"/>
      <c r="N67" s="43"/>
      <c r="O67" s="22"/>
      <c r="P67" s="22"/>
      <c r="Q67" s="22"/>
      <c r="R67" s="22"/>
      <c r="S67" s="22"/>
      <c r="T67" s="22"/>
      <c r="U67" s="22"/>
      <c r="V67" s="22"/>
      <c r="W67" s="42"/>
      <c r="Y67" s="9"/>
    </row>
    <row r="68" spans="2:25" ht="14.4" thickBot="1">
      <c r="B68" s="1"/>
      <c r="N68" s="44"/>
      <c r="O68" s="45"/>
      <c r="P68" s="45"/>
      <c r="Q68" s="45"/>
      <c r="R68" s="45"/>
      <c r="S68" s="45"/>
      <c r="T68" s="45"/>
      <c r="U68" s="45"/>
      <c r="V68" s="45"/>
      <c r="W68" s="46"/>
      <c r="Y68" s="9"/>
    </row>
    <row r="69" spans="2:25">
      <c r="B69" s="1"/>
      <c r="Y69" s="9"/>
    </row>
    <row r="70" spans="2:25">
      <c r="B70" s="1"/>
      <c r="Y70" s="9"/>
    </row>
    <row r="71" spans="2:25">
      <c r="B71" s="1"/>
      <c r="Y71" s="9"/>
    </row>
    <row r="72" spans="2:25">
      <c r="B72" s="1"/>
      <c r="Y72" s="9"/>
    </row>
    <row r="73" spans="2:25" ht="13.8" customHeight="1">
      <c r="B73" s="1"/>
      <c r="J73" s="96" t="s">
        <v>28</v>
      </c>
      <c r="K73" s="96"/>
      <c r="L73" s="96"/>
      <c r="M73" s="96"/>
      <c r="N73" s="96"/>
      <c r="O73" s="96"/>
      <c r="P73" s="96"/>
      <c r="Q73" s="96"/>
      <c r="Y73" s="9"/>
    </row>
    <row r="74" spans="2:25" ht="13.8" customHeight="1">
      <c r="B74" s="1"/>
      <c r="J74" s="96"/>
      <c r="K74" s="96"/>
      <c r="L74" s="96"/>
      <c r="M74" s="96"/>
      <c r="N74" s="96"/>
      <c r="O74" s="96"/>
      <c r="P74" s="96"/>
      <c r="Q74" s="96"/>
      <c r="Y74" s="9"/>
    </row>
    <row r="75" spans="2:25" ht="13.8" customHeight="1" thickBot="1">
      <c r="B75" s="1"/>
      <c r="J75" s="96"/>
      <c r="K75" s="96"/>
      <c r="L75" s="96"/>
      <c r="M75" s="96"/>
      <c r="N75" s="96"/>
      <c r="O75" s="96"/>
      <c r="P75" s="96"/>
      <c r="Q75" s="96"/>
      <c r="Y75" s="9"/>
    </row>
    <row r="76" spans="2:25">
      <c r="B76" s="1"/>
      <c r="J76" s="100" t="s">
        <v>82</v>
      </c>
      <c r="K76" s="101"/>
      <c r="L76" s="101"/>
      <c r="M76" s="101"/>
      <c r="N76" s="101"/>
      <c r="O76" s="101"/>
      <c r="P76" s="101"/>
      <c r="Q76" s="102"/>
      <c r="Y76" s="9"/>
    </row>
    <row r="77" spans="2:25">
      <c r="B77" s="1"/>
      <c r="J77" s="103"/>
      <c r="K77" s="104"/>
      <c r="L77" s="104"/>
      <c r="M77" s="104"/>
      <c r="N77" s="104"/>
      <c r="O77" s="104"/>
      <c r="P77" s="104"/>
      <c r="Q77" s="105"/>
      <c r="Y77" s="9"/>
    </row>
    <row r="78" spans="2:25">
      <c r="B78" s="1"/>
      <c r="J78" s="103"/>
      <c r="K78" s="104"/>
      <c r="L78" s="104"/>
      <c r="M78" s="104"/>
      <c r="N78" s="104"/>
      <c r="O78" s="104"/>
      <c r="P78" s="104"/>
      <c r="Q78" s="105"/>
      <c r="Y78" s="9"/>
    </row>
    <row r="79" spans="2:25">
      <c r="B79" s="1"/>
      <c r="J79" s="103"/>
      <c r="K79" s="104"/>
      <c r="L79" s="104"/>
      <c r="M79" s="104"/>
      <c r="N79" s="104"/>
      <c r="O79" s="104"/>
      <c r="P79" s="104"/>
      <c r="Q79" s="105"/>
      <c r="Y79" s="9"/>
    </row>
    <row r="80" spans="2:25">
      <c r="B80" s="1"/>
      <c r="J80" s="103"/>
      <c r="K80" s="104"/>
      <c r="L80" s="104"/>
      <c r="M80" s="104"/>
      <c r="N80" s="104"/>
      <c r="O80" s="104"/>
      <c r="P80" s="104"/>
      <c r="Q80" s="105"/>
      <c r="Y80" s="9"/>
    </row>
    <row r="81" spans="2:25">
      <c r="B81" s="1"/>
      <c r="J81" s="103"/>
      <c r="K81" s="104"/>
      <c r="L81" s="104"/>
      <c r="M81" s="104"/>
      <c r="N81" s="104"/>
      <c r="O81" s="104"/>
      <c r="P81" s="104"/>
      <c r="Q81" s="105"/>
      <c r="Y81" s="9"/>
    </row>
    <row r="82" spans="2:25" ht="14.4" thickBot="1">
      <c r="B82" s="1"/>
      <c r="J82" s="106"/>
      <c r="K82" s="107"/>
      <c r="L82" s="107"/>
      <c r="M82" s="107"/>
      <c r="N82" s="107"/>
      <c r="O82" s="107"/>
      <c r="P82" s="107"/>
      <c r="Q82" s="108"/>
      <c r="Y82" s="9"/>
    </row>
    <row r="83" spans="2:25">
      <c r="B83" s="1"/>
      <c r="Y83" s="9"/>
    </row>
    <row r="84" spans="2:25">
      <c r="B84" s="1"/>
      <c r="Y84" s="9"/>
    </row>
    <row r="85" spans="2:25">
      <c r="B85" s="1"/>
      <c r="N85" s="82"/>
      <c r="O85" s="82"/>
      <c r="P85" s="82"/>
      <c r="Q85" s="82"/>
      <c r="Y85" s="9"/>
    </row>
    <row r="86" spans="2:25" ht="15" thickBot="1">
      <c r="B86" s="1"/>
      <c r="N86" s="82"/>
      <c r="O86"/>
      <c r="P86" s="82"/>
      <c r="Q86" s="82"/>
      <c r="Y86" s="9"/>
    </row>
    <row r="87" spans="2:25" ht="15" customHeight="1" thickBot="1">
      <c r="B87" s="1"/>
      <c r="F87" s="97" t="s">
        <v>76</v>
      </c>
      <c r="G87" s="98"/>
      <c r="H87" s="98"/>
      <c r="I87" s="99"/>
      <c r="N87" s="82"/>
      <c r="O87"/>
      <c r="P87" s="82"/>
      <c r="Q87" s="82"/>
      <c r="Y87" s="9"/>
    </row>
    <row r="88" spans="2:25" ht="16.2" thickBot="1">
      <c r="B88" s="1"/>
      <c r="J88" s="63"/>
      <c r="N88" s="82"/>
      <c r="O88"/>
      <c r="P88" s="82"/>
      <c r="Q88" s="82"/>
      <c r="Y88" s="9"/>
    </row>
    <row r="89" spans="2:25" ht="16.8" customHeight="1">
      <c r="B89" s="1"/>
      <c r="F89" s="51" t="s">
        <v>57</v>
      </c>
      <c r="G89" s="112" t="s">
        <v>59</v>
      </c>
      <c r="H89" s="113"/>
      <c r="I89" s="113"/>
      <c r="J89" s="113"/>
      <c r="K89" s="113"/>
      <c r="L89" s="114"/>
      <c r="M89" s="64" t="s">
        <v>58</v>
      </c>
      <c r="N89" s="115" t="s">
        <v>60</v>
      </c>
      <c r="O89" s="116"/>
      <c r="P89" s="82"/>
      <c r="Q89" s="82"/>
      <c r="Y89" s="9"/>
    </row>
    <row r="90" spans="2:25" s="78" customFormat="1" ht="34.200000000000003" customHeight="1" thickBot="1">
      <c r="B90" s="77"/>
      <c r="F90" s="79" t="s">
        <v>49</v>
      </c>
      <c r="G90" s="117" t="s">
        <v>62</v>
      </c>
      <c r="H90" s="118"/>
      <c r="I90" s="118"/>
      <c r="J90" s="118"/>
      <c r="K90" s="118"/>
      <c r="L90" s="119"/>
      <c r="M90" s="80"/>
      <c r="N90" s="120">
        <f>DSUM(Táblázat924[#All],Táblázat924[[#Headers],[Július (eFt)]],O94:O96)</f>
        <v>6843</v>
      </c>
      <c r="O90" s="121"/>
      <c r="P90" s="76"/>
      <c r="V90" s="76"/>
      <c r="Y90" s="81"/>
    </row>
    <row r="91" spans="2:25" ht="16.8" customHeight="1" thickBot="1">
      <c r="B91" s="1"/>
      <c r="F91" s="28"/>
      <c r="P91" s="22"/>
      <c r="V91" s="22"/>
      <c r="Y91" s="9"/>
    </row>
    <row r="92" spans="2:25" ht="16.8" customHeight="1" thickBot="1">
      <c r="B92" s="1"/>
      <c r="F92" s="28"/>
      <c r="G92" s="93" t="s">
        <v>3</v>
      </c>
      <c r="H92" s="94"/>
      <c r="I92" s="94"/>
      <c r="J92" s="95"/>
      <c r="N92" s="109" t="s">
        <v>61</v>
      </c>
      <c r="O92" s="110"/>
      <c r="P92" s="110"/>
      <c r="Q92" s="111"/>
      <c r="V92" s="22"/>
      <c r="Y92" s="9"/>
    </row>
    <row r="93" spans="2:25" ht="16.8" customHeight="1">
      <c r="B93" s="1"/>
      <c r="F93" s="28"/>
      <c r="G93" s="53"/>
      <c r="H93" s="54"/>
      <c r="I93" s="54"/>
      <c r="J93" s="59"/>
      <c r="N93" s="83"/>
      <c r="O93" s="84"/>
      <c r="P93" s="84"/>
      <c r="Q93" s="85"/>
      <c r="Y93" s="9"/>
    </row>
    <row r="94" spans="2:25" ht="16.8" customHeight="1">
      <c r="B94" s="1"/>
      <c r="F94" s="28"/>
      <c r="G94" s="55"/>
      <c r="H94" s="56"/>
      <c r="I94" s="56"/>
      <c r="J94" s="60"/>
      <c r="N94" s="86"/>
      <c r="O94" s="87" t="s">
        <v>2</v>
      </c>
      <c r="P94" s="87"/>
      <c r="Q94" s="88"/>
      <c r="R94" s="52"/>
      <c r="Y94" s="9"/>
    </row>
    <row r="95" spans="2:25" ht="16.8" customHeight="1">
      <c r="B95" s="1"/>
      <c r="F95" s="28"/>
      <c r="G95" s="55"/>
      <c r="H95" s="56"/>
      <c r="I95" s="56"/>
      <c r="J95" s="60"/>
      <c r="N95" s="86"/>
      <c r="O95" s="87" t="s">
        <v>5</v>
      </c>
      <c r="P95" s="87"/>
      <c r="Q95" s="88"/>
      <c r="R95" s="52"/>
      <c r="Y95" s="9"/>
    </row>
    <row r="96" spans="2:25" ht="16.8" customHeight="1">
      <c r="B96" s="1"/>
      <c r="F96" s="28"/>
      <c r="G96" s="55"/>
      <c r="H96" s="56"/>
      <c r="I96" s="56"/>
      <c r="J96" s="60"/>
      <c r="N96" s="86"/>
      <c r="O96" s="87" t="s">
        <v>0</v>
      </c>
      <c r="P96" s="87"/>
      <c r="Q96" s="88"/>
      <c r="R96" s="52"/>
      <c r="Y96" s="9"/>
    </row>
    <row r="97" spans="2:25" ht="16.8" customHeight="1" thickBot="1">
      <c r="B97" s="1"/>
      <c r="F97" s="28"/>
      <c r="G97" s="57"/>
      <c r="H97" s="58"/>
      <c r="I97" s="58"/>
      <c r="J97" s="61"/>
      <c r="N97" s="89"/>
      <c r="O97" s="90"/>
      <c r="P97" s="90"/>
      <c r="Q97" s="91"/>
      <c r="R97" s="22"/>
      <c r="Y97" s="9"/>
    </row>
    <row r="98" spans="2:25" ht="16.8" customHeight="1">
      <c r="B98" s="1"/>
      <c r="F98" s="28"/>
      <c r="R98" s="22"/>
      <c r="Y98" s="9"/>
    </row>
    <row r="99" spans="2:25" ht="16.8" customHeight="1" thickBot="1">
      <c r="B99" s="1"/>
      <c r="F99" s="28"/>
      <c r="Y99" s="9"/>
    </row>
    <row r="100" spans="2:25" ht="16.8" customHeight="1">
      <c r="B100" s="1"/>
      <c r="F100" s="51" t="s">
        <v>57</v>
      </c>
      <c r="G100" s="112" t="s">
        <v>59</v>
      </c>
      <c r="H100" s="113"/>
      <c r="I100" s="113"/>
      <c r="J100" s="113"/>
      <c r="K100" s="113"/>
      <c r="L100" s="114"/>
      <c r="M100" s="64" t="s">
        <v>58</v>
      </c>
      <c r="N100" s="115" t="s">
        <v>60</v>
      </c>
      <c r="O100" s="116"/>
      <c r="Y100" s="9"/>
    </row>
    <row r="101" spans="2:25" s="78" customFormat="1" ht="34.200000000000003" customHeight="1" thickBot="1">
      <c r="B101" s="77"/>
      <c r="F101" s="79" t="s">
        <v>50</v>
      </c>
      <c r="G101" s="122" t="s">
        <v>63</v>
      </c>
      <c r="H101" s="123"/>
      <c r="I101" s="123"/>
      <c r="J101" s="123"/>
      <c r="K101" s="123"/>
      <c r="L101" s="124"/>
      <c r="M101" s="80"/>
      <c r="N101" s="120">
        <f>DAVERAGE(Táblázat924[#All],Táblázat924[[#Headers],[Augusztus (db)]],O105:P106)</f>
        <v>91</v>
      </c>
      <c r="O101" s="121"/>
      <c r="V101" s="76"/>
      <c r="Y101" s="81"/>
    </row>
    <row r="102" spans="2:25" ht="16.8" customHeight="1" thickBot="1">
      <c r="B102" s="1"/>
      <c r="F102" s="28"/>
      <c r="V102" s="22"/>
      <c r="Y102" s="9"/>
    </row>
    <row r="103" spans="2:25" ht="16.8" customHeight="1" thickBot="1">
      <c r="B103" s="1"/>
      <c r="F103" s="28"/>
      <c r="G103" s="93" t="s">
        <v>3</v>
      </c>
      <c r="H103" s="94"/>
      <c r="I103" s="94"/>
      <c r="J103" s="95"/>
      <c r="N103" s="109" t="s">
        <v>61</v>
      </c>
      <c r="O103" s="110"/>
      <c r="P103" s="110"/>
      <c r="Q103" s="111"/>
      <c r="V103" s="22"/>
      <c r="Y103" s="9"/>
    </row>
    <row r="104" spans="2:25" ht="16.8" customHeight="1">
      <c r="B104" s="1"/>
      <c r="F104" s="28"/>
      <c r="G104" s="53"/>
      <c r="H104" s="54"/>
      <c r="I104" s="54"/>
      <c r="J104" s="59"/>
      <c r="N104" s="83"/>
      <c r="O104" s="84"/>
      <c r="P104" s="84"/>
      <c r="Q104" s="85"/>
      <c r="Y104" s="9"/>
    </row>
    <row r="105" spans="2:25" ht="16.8" customHeight="1">
      <c r="B105" s="1"/>
      <c r="F105" s="28"/>
      <c r="G105" s="55"/>
      <c r="H105" s="56"/>
      <c r="I105" s="56"/>
      <c r="J105" s="60"/>
      <c r="N105" s="86"/>
      <c r="O105" s="87" t="s">
        <v>2</v>
      </c>
      <c r="P105" s="87" t="s">
        <v>4</v>
      </c>
      <c r="Q105" s="88"/>
      <c r="Y105" s="9"/>
    </row>
    <row r="106" spans="2:25" ht="16.8" customHeight="1">
      <c r="B106" s="1"/>
      <c r="F106" s="28"/>
      <c r="G106" s="55"/>
      <c r="H106" s="56"/>
      <c r="I106" s="56"/>
      <c r="J106" s="60"/>
      <c r="N106" s="86"/>
      <c r="O106" s="87" t="s">
        <v>1</v>
      </c>
      <c r="P106" s="87" t="s">
        <v>8</v>
      </c>
      <c r="Q106" s="88"/>
      <c r="Y106" s="9"/>
    </row>
    <row r="107" spans="2:25" ht="16.8" customHeight="1">
      <c r="B107" s="1"/>
      <c r="F107" s="28"/>
      <c r="G107" s="55"/>
      <c r="H107" s="56"/>
      <c r="I107" s="56"/>
      <c r="J107" s="60"/>
      <c r="N107" s="86"/>
      <c r="O107" s="87"/>
      <c r="P107" s="87"/>
      <c r="Q107" s="88"/>
      <c r="Y107" s="9"/>
    </row>
    <row r="108" spans="2:25" ht="16.8" customHeight="1" thickBot="1">
      <c r="B108" s="1"/>
      <c r="F108" s="28"/>
      <c r="G108" s="57"/>
      <c r="H108" s="58"/>
      <c r="I108" s="58"/>
      <c r="J108" s="61"/>
      <c r="N108" s="89"/>
      <c r="O108" s="90"/>
      <c r="P108" s="90"/>
      <c r="Q108" s="91"/>
      <c r="Y108" s="9"/>
    </row>
    <row r="109" spans="2:25" ht="16.8" customHeight="1">
      <c r="B109" s="1"/>
      <c r="F109" s="28"/>
      <c r="Y109" s="9"/>
    </row>
    <row r="110" spans="2:25" ht="16.8" customHeight="1" thickBot="1">
      <c r="B110" s="1"/>
      <c r="F110" s="28"/>
      <c r="Y110" s="9"/>
    </row>
    <row r="111" spans="2:25" ht="16.8" customHeight="1">
      <c r="B111" s="1"/>
      <c r="F111" s="51" t="s">
        <v>57</v>
      </c>
      <c r="G111" s="112" t="s">
        <v>59</v>
      </c>
      <c r="H111" s="113"/>
      <c r="I111" s="113"/>
      <c r="J111" s="113"/>
      <c r="K111" s="113"/>
      <c r="L111" s="114"/>
      <c r="M111" s="64" t="s">
        <v>58</v>
      </c>
      <c r="N111" s="115" t="s">
        <v>60</v>
      </c>
      <c r="O111" s="116"/>
      <c r="Y111" s="9"/>
    </row>
    <row r="112" spans="2:25" s="78" customFormat="1" ht="34.200000000000003" customHeight="1" thickBot="1">
      <c r="B112" s="77"/>
      <c r="F112" s="79" t="s">
        <v>51</v>
      </c>
      <c r="G112" s="122" t="s">
        <v>66</v>
      </c>
      <c r="H112" s="123"/>
      <c r="I112" s="123"/>
      <c r="J112" s="123"/>
      <c r="K112" s="123"/>
      <c r="L112" s="124"/>
      <c r="M112" s="80"/>
      <c r="N112" s="120">
        <f>DMIN(Táblázat924[#All],Táblázat924[[#Headers],[Július (eFt)]],O116:P117)</f>
        <v>206</v>
      </c>
      <c r="O112" s="121"/>
      <c r="V112" s="76"/>
      <c r="Y112" s="81"/>
    </row>
    <row r="113" spans="2:25" ht="16.8" customHeight="1" thickBot="1">
      <c r="B113" s="1"/>
      <c r="F113" s="28"/>
      <c r="V113" s="22"/>
      <c r="Y113" s="9"/>
    </row>
    <row r="114" spans="2:25" ht="16.8" customHeight="1" thickBot="1">
      <c r="B114" s="1"/>
      <c r="F114" s="28"/>
      <c r="G114" s="93" t="s">
        <v>3</v>
      </c>
      <c r="H114" s="94"/>
      <c r="I114" s="94"/>
      <c r="J114" s="95"/>
      <c r="N114" s="109" t="s">
        <v>61</v>
      </c>
      <c r="O114" s="110"/>
      <c r="P114" s="110"/>
      <c r="Q114" s="111"/>
      <c r="V114" s="22"/>
      <c r="Y114" s="9"/>
    </row>
    <row r="115" spans="2:25" ht="16.8" customHeight="1">
      <c r="B115" s="1"/>
      <c r="F115" s="28"/>
      <c r="G115" s="53"/>
      <c r="H115" s="54"/>
      <c r="I115" s="54"/>
      <c r="J115" s="59"/>
      <c r="N115" s="83"/>
      <c r="O115" s="84"/>
      <c r="P115" s="84"/>
      <c r="Q115" s="85"/>
      <c r="Y115" s="9"/>
    </row>
    <row r="116" spans="2:25" ht="16.8" customHeight="1">
      <c r="B116" s="1"/>
      <c r="F116" s="28"/>
      <c r="G116" s="55"/>
      <c r="H116" s="56"/>
      <c r="I116" s="56"/>
      <c r="J116" s="60"/>
      <c r="N116" s="86"/>
      <c r="O116" s="87" t="s">
        <v>4</v>
      </c>
      <c r="P116" s="87" t="s">
        <v>11</v>
      </c>
      <c r="Q116" s="88"/>
      <c r="Y116" s="9"/>
    </row>
    <row r="117" spans="2:25" ht="16.8" customHeight="1">
      <c r="B117" s="1"/>
      <c r="F117" s="28"/>
      <c r="G117" s="55"/>
      <c r="H117" s="56"/>
      <c r="I117" s="56"/>
      <c r="J117" s="60"/>
      <c r="N117" s="86"/>
      <c r="O117" s="87" t="s">
        <v>6</v>
      </c>
      <c r="P117" s="87" t="s">
        <v>10</v>
      </c>
      <c r="Q117" s="88"/>
      <c r="Y117" s="9"/>
    </row>
    <row r="118" spans="2:25" ht="16.8" customHeight="1">
      <c r="B118" s="1"/>
      <c r="F118" s="28"/>
      <c r="G118" s="55"/>
      <c r="H118" s="56"/>
      <c r="I118" s="56"/>
      <c r="J118" s="60"/>
      <c r="N118" s="86"/>
      <c r="O118" s="87"/>
      <c r="P118" s="87"/>
      <c r="Q118" s="88"/>
      <c r="Y118" s="9"/>
    </row>
    <row r="119" spans="2:25" ht="16.8" customHeight="1" thickBot="1">
      <c r="B119" s="1"/>
      <c r="F119" s="28"/>
      <c r="G119" s="57"/>
      <c r="H119" s="58"/>
      <c r="I119" s="58"/>
      <c r="J119" s="61"/>
      <c r="N119" s="89"/>
      <c r="O119" s="90"/>
      <c r="P119" s="90"/>
      <c r="Q119" s="91"/>
      <c r="Y119" s="9"/>
    </row>
    <row r="120" spans="2:25" ht="16.8" customHeight="1">
      <c r="B120" s="1"/>
      <c r="F120" s="28"/>
      <c r="Y120" s="9"/>
    </row>
    <row r="121" spans="2:25" ht="16.8" customHeight="1" thickBot="1">
      <c r="B121" s="1"/>
      <c r="F121" s="28"/>
      <c r="Y121" s="9"/>
    </row>
    <row r="122" spans="2:25" ht="16.8" customHeight="1">
      <c r="B122" s="1"/>
      <c r="F122" s="51" t="s">
        <v>57</v>
      </c>
      <c r="G122" s="112" t="s">
        <v>59</v>
      </c>
      <c r="H122" s="113"/>
      <c r="I122" s="113"/>
      <c r="J122" s="113"/>
      <c r="K122" s="113"/>
      <c r="L122" s="114"/>
      <c r="M122" s="64" t="s">
        <v>58</v>
      </c>
      <c r="N122" s="115" t="s">
        <v>60</v>
      </c>
      <c r="O122" s="116"/>
      <c r="Y122" s="9"/>
    </row>
    <row r="123" spans="2:25" s="78" customFormat="1" ht="34.200000000000003" customHeight="1" thickBot="1">
      <c r="B123" s="77"/>
      <c r="F123" s="79" t="s">
        <v>52</v>
      </c>
      <c r="G123" s="122" t="s">
        <v>67</v>
      </c>
      <c r="H123" s="123"/>
      <c r="I123" s="123"/>
      <c r="J123" s="123"/>
      <c r="K123" s="123"/>
      <c r="L123" s="124"/>
      <c r="M123" s="80"/>
      <c r="N123" s="120">
        <f>DCOUNTA(Táblázat924[#All],Táblázat924[[#Headers],[Termék]],O127:P128)</f>
        <v>4</v>
      </c>
      <c r="O123" s="121"/>
      <c r="V123" s="76"/>
      <c r="Y123" s="81"/>
    </row>
    <row r="124" spans="2:25" ht="16.8" customHeight="1" thickBot="1">
      <c r="B124" s="1"/>
      <c r="F124" s="28"/>
      <c r="V124" s="22"/>
      <c r="Y124" s="9"/>
    </row>
    <row r="125" spans="2:25" ht="16.8" customHeight="1" thickBot="1">
      <c r="B125" s="1"/>
      <c r="F125" s="28"/>
      <c r="G125" s="93" t="s">
        <v>3</v>
      </c>
      <c r="H125" s="94"/>
      <c r="I125" s="94"/>
      <c r="J125" s="95"/>
      <c r="N125" s="109" t="s">
        <v>61</v>
      </c>
      <c r="O125" s="110"/>
      <c r="P125" s="110"/>
      <c r="Q125" s="111"/>
      <c r="V125" s="22"/>
      <c r="Y125" s="9"/>
    </row>
    <row r="126" spans="2:25" ht="16.8" customHeight="1">
      <c r="B126" s="1"/>
      <c r="F126" s="28"/>
      <c r="G126" s="53"/>
      <c r="H126" s="54"/>
      <c r="I126" s="54"/>
      <c r="J126" s="59"/>
      <c r="N126" s="83"/>
      <c r="O126" s="84"/>
      <c r="P126" s="84"/>
      <c r="Q126" s="85"/>
      <c r="Y126" s="9"/>
    </row>
    <row r="127" spans="2:25" ht="16.8" customHeight="1">
      <c r="B127" s="1"/>
      <c r="F127" s="28"/>
      <c r="G127" s="55"/>
      <c r="H127" s="56"/>
      <c r="I127" s="56"/>
      <c r="J127" s="60"/>
      <c r="N127" s="86"/>
      <c r="O127" s="87" t="s">
        <v>2</v>
      </c>
      <c r="P127" s="87" t="s">
        <v>11</v>
      </c>
      <c r="Q127" s="88"/>
      <c r="Y127" s="9"/>
    </row>
    <row r="128" spans="2:25" ht="16.8" customHeight="1">
      <c r="B128" s="1"/>
      <c r="F128" s="28"/>
      <c r="G128" s="55"/>
      <c r="H128" s="56"/>
      <c r="I128" s="56"/>
      <c r="J128" s="60"/>
      <c r="N128" s="86"/>
      <c r="O128" s="87" t="s">
        <v>5</v>
      </c>
      <c r="P128" s="87" t="s">
        <v>9</v>
      </c>
      <c r="Q128" s="88"/>
      <c r="Y128" s="9"/>
    </row>
    <row r="129" spans="2:25" ht="16.8" customHeight="1">
      <c r="B129" s="1"/>
      <c r="F129" s="28"/>
      <c r="G129" s="55"/>
      <c r="H129" s="56"/>
      <c r="I129" s="56"/>
      <c r="J129" s="60"/>
      <c r="N129" s="86"/>
      <c r="O129" s="87"/>
      <c r="P129" s="87"/>
      <c r="Q129" s="88"/>
      <c r="Y129" s="9"/>
    </row>
    <row r="130" spans="2:25" ht="16.8" customHeight="1" thickBot="1">
      <c r="B130" s="1"/>
      <c r="F130" s="28"/>
      <c r="G130" s="57"/>
      <c r="H130" s="58"/>
      <c r="I130" s="58"/>
      <c r="J130" s="61"/>
      <c r="N130" s="89"/>
      <c r="O130" s="90"/>
      <c r="P130" s="90"/>
      <c r="Q130" s="91"/>
      <c r="Y130" s="9"/>
    </row>
    <row r="131" spans="2:25" ht="16.8" customHeight="1">
      <c r="B131" s="1"/>
      <c r="F131" s="28"/>
      <c r="Y131" s="9"/>
    </row>
    <row r="132" spans="2:25" ht="16.8" customHeight="1" thickBot="1">
      <c r="B132" s="1"/>
      <c r="F132" s="28"/>
      <c r="Y132" s="9"/>
    </row>
    <row r="133" spans="2:25" ht="16.8" customHeight="1">
      <c r="B133" s="1"/>
      <c r="F133" s="51" t="s">
        <v>57</v>
      </c>
      <c r="G133" s="112" t="s">
        <v>59</v>
      </c>
      <c r="H133" s="113"/>
      <c r="I133" s="113"/>
      <c r="J133" s="113"/>
      <c r="K133" s="113"/>
      <c r="L133" s="114"/>
      <c r="M133" s="64" t="s">
        <v>58</v>
      </c>
      <c r="N133" s="115" t="s">
        <v>60</v>
      </c>
      <c r="O133" s="116"/>
      <c r="Y133" s="9"/>
    </row>
    <row r="134" spans="2:25" s="78" customFormat="1" ht="34.200000000000003" customHeight="1" thickBot="1">
      <c r="B134" s="77"/>
      <c r="F134" s="79" t="s">
        <v>53</v>
      </c>
      <c r="G134" s="122" t="s">
        <v>68</v>
      </c>
      <c r="H134" s="123"/>
      <c r="I134" s="123"/>
      <c r="J134" s="123"/>
      <c r="K134" s="123"/>
      <c r="L134" s="124"/>
      <c r="M134" s="80"/>
      <c r="N134" s="120">
        <f>DMAX(Táblázat924[#All],Táblázat924[[#Headers],[Augusztus (db)]],N138:P139)</f>
        <v>47</v>
      </c>
      <c r="O134" s="121"/>
      <c r="V134" s="76"/>
      <c r="Y134" s="81"/>
    </row>
    <row r="135" spans="2:25" ht="16.8" customHeight="1" thickBot="1">
      <c r="B135" s="1"/>
      <c r="F135" s="28"/>
      <c r="V135" s="22"/>
      <c r="Y135" s="9"/>
    </row>
    <row r="136" spans="2:25" ht="16.8" customHeight="1" thickBot="1">
      <c r="B136" s="1"/>
      <c r="F136" s="28"/>
      <c r="G136" s="93" t="s">
        <v>3</v>
      </c>
      <c r="H136" s="94"/>
      <c r="I136" s="94"/>
      <c r="J136" s="95"/>
      <c r="N136" s="109" t="s">
        <v>61</v>
      </c>
      <c r="O136" s="110"/>
      <c r="P136" s="110"/>
      <c r="Q136" s="111"/>
      <c r="V136" s="22"/>
      <c r="Y136" s="9"/>
    </row>
    <row r="137" spans="2:25" ht="16.8" customHeight="1">
      <c r="B137" s="1"/>
      <c r="F137" s="28"/>
      <c r="G137" s="53"/>
      <c r="H137" s="54"/>
      <c r="I137" s="54"/>
      <c r="J137" s="59"/>
      <c r="N137" s="83"/>
      <c r="O137" s="84"/>
      <c r="P137" s="84"/>
      <c r="Q137" s="85"/>
      <c r="Y137" s="9"/>
    </row>
    <row r="138" spans="2:25" ht="16.8" customHeight="1">
      <c r="B138" s="1"/>
      <c r="F138" s="28"/>
      <c r="G138" s="55"/>
      <c r="H138" s="56"/>
      <c r="I138" s="56"/>
      <c r="J138" s="60"/>
      <c r="N138" s="86" t="s">
        <v>2</v>
      </c>
      <c r="O138" s="87" t="s">
        <v>11</v>
      </c>
      <c r="P138" s="87" t="s">
        <v>4</v>
      </c>
      <c r="Q138" s="88"/>
      <c r="Y138" s="9"/>
    </row>
    <row r="139" spans="2:25" ht="16.8" customHeight="1">
      <c r="B139" s="1"/>
      <c r="F139" s="28"/>
      <c r="G139" s="55"/>
      <c r="H139" s="56"/>
      <c r="I139" s="56"/>
      <c r="J139" s="60"/>
      <c r="N139" s="86" t="s">
        <v>69</v>
      </c>
      <c r="O139" s="87" t="s">
        <v>10</v>
      </c>
      <c r="P139" s="87" t="s">
        <v>7</v>
      </c>
      <c r="Q139" s="88"/>
      <c r="Y139" s="9"/>
    </row>
    <row r="140" spans="2:25" ht="16.8" customHeight="1">
      <c r="B140" s="1"/>
      <c r="F140" s="28"/>
      <c r="G140" s="55"/>
      <c r="H140" s="56"/>
      <c r="I140" s="56"/>
      <c r="J140" s="60"/>
      <c r="N140" s="86"/>
      <c r="O140" s="87"/>
      <c r="P140" s="87"/>
      <c r="Q140" s="88"/>
      <c r="Y140" s="9"/>
    </row>
    <row r="141" spans="2:25" ht="16.8" customHeight="1" thickBot="1">
      <c r="B141" s="1"/>
      <c r="F141" s="28"/>
      <c r="G141" s="57"/>
      <c r="H141" s="58"/>
      <c r="I141" s="58"/>
      <c r="J141" s="61"/>
      <c r="N141" s="89"/>
      <c r="O141" s="90"/>
      <c r="P141" s="90"/>
      <c r="Q141" s="91"/>
      <c r="Y141" s="9"/>
    </row>
    <row r="142" spans="2:25">
      <c r="B142" s="1"/>
      <c r="F142" s="28"/>
      <c r="Y142" s="9"/>
    </row>
    <row r="143" spans="2:25" ht="14.4" thickBot="1">
      <c r="B143" s="1"/>
      <c r="F143" s="28"/>
      <c r="Y143" s="9"/>
    </row>
    <row r="144" spans="2:25">
      <c r="B144" s="1"/>
      <c r="F144" s="51" t="s">
        <v>57</v>
      </c>
      <c r="G144" s="112" t="s">
        <v>59</v>
      </c>
      <c r="H144" s="113"/>
      <c r="I144" s="113"/>
      <c r="J144" s="113"/>
      <c r="K144" s="113"/>
      <c r="L144" s="114"/>
      <c r="M144" s="64" t="s">
        <v>58</v>
      </c>
      <c r="N144" s="115" t="s">
        <v>60</v>
      </c>
      <c r="O144" s="116"/>
      <c r="Y144" s="9"/>
    </row>
    <row r="145" spans="2:25" s="78" customFormat="1" ht="34.200000000000003" customHeight="1" thickBot="1">
      <c r="B145" s="77"/>
      <c r="F145" s="79" t="s">
        <v>54</v>
      </c>
      <c r="G145" s="122" t="s">
        <v>71</v>
      </c>
      <c r="H145" s="123"/>
      <c r="I145" s="123"/>
      <c r="J145" s="123"/>
      <c r="K145" s="123"/>
      <c r="L145" s="124"/>
      <c r="M145" s="80"/>
      <c r="N145" s="120">
        <f>DCOUNTA(Táblázat924[#All],Táblázat924[[#Headers],[Termék]],N149:P150)</f>
        <v>2</v>
      </c>
      <c r="O145" s="121"/>
      <c r="V145" s="76"/>
      <c r="Y145" s="81"/>
    </row>
    <row r="146" spans="2:25" ht="14.4" thickBot="1">
      <c r="B146" s="1"/>
      <c r="V146" s="22"/>
      <c r="Y146" s="9"/>
    </row>
    <row r="147" spans="2:25" ht="14.4" thickBot="1">
      <c r="B147" s="1"/>
      <c r="G147" s="93" t="s">
        <v>3</v>
      </c>
      <c r="H147" s="94"/>
      <c r="I147" s="94"/>
      <c r="J147" s="95"/>
      <c r="N147" s="109" t="s">
        <v>61</v>
      </c>
      <c r="O147" s="110"/>
      <c r="P147" s="110"/>
      <c r="Q147" s="111"/>
      <c r="V147" s="22"/>
      <c r="Y147" s="9"/>
    </row>
    <row r="148" spans="2:25" ht="14.4">
      <c r="B148" s="1"/>
      <c r="G148" s="53"/>
      <c r="H148" s="54"/>
      <c r="I148" s="54"/>
      <c r="J148" s="59"/>
      <c r="N148" s="83"/>
      <c r="O148" s="84"/>
      <c r="P148" s="84"/>
      <c r="Q148" s="85"/>
      <c r="Y148" s="9"/>
    </row>
    <row r="149" spans="2:25" ht="14.4">
      <c r="B149" s="1"/>
      <c r="G149" s="55"/>
      <c r="H149" s="56"/>
      <c r="I149" s="56"/>
      <c r="J149" s="60"/>
      <c r="N149" s="86" t="s">
        <v>11</v>
      </c>
      <c r="O149" s="87" t="s">
        <v>2</v>
      </c>
      <c r="P149" s="87" t="s">
        <v>15</v>
      </c>
      <c r="Q149" s="88"/>
      <c r="Y149" s="9"/>
    </row>
    <row r="150" spans="2:25" ht="14.4">
      <c r="B150" s="1"/>
      <c r="G150" s="55"/>
      <c r="H150" s="56"/>
      <c r="I150" s="56"/>
      <c r="J150" s="60"/>
      <c r="N150" s="86" t="s">
        <v>9</v>
      </c>
      <c r="O150" s="87" t="s">
        <v>5</v>
      </c>
      <c r="P150" s="87" t="s">
        <v>70</v>
      </c>
      <c r="Q150" s="88"/>
      <c r="Y150" s="9"/>
    </row>
    <row r="151" spans="2:25" ht="14.4">
      <c r="B151" s="1"/>
      <c r="G151" s="55"/>
      <c r="H151" s="56"/>
      <c r="I151" s="56"/>
      <c r="J151" s="60"/>
      <c r="N151" s="86"/>
      <c r="O151" s="87"/>
      <c r="P151" s="87"/>
      <c r="Q151" s="88"/>
      <c r="Y151" s="9"/>
    </row>
    <row r="152" spans="2:25" ht="15" thickBot="1">
      <c r="B152" s="1"/>
      <c r="G152" s="57"/>
      <c r="H152" s="58"/>
      <c r="I152" s="58"/>
      <c r="J152" s="61"/>
      <c r="N152" s="89"/>
      <c r="O152" s="90"/>
      <c r="P152" s="90"/>
      <c r="Q152" s="91"/>
      <c r="Y152" s="9"/>
    </row>
    <row r="153" spans="2:25">
      <c r="B153" s="1"/>
      <c r="Y153" s="9"/>
    </row>
    <row r="154" spans="2:25" ht="14.4" thickBot="1">
      <c r="B154" s="1"/>
      <c r="Y154" s="9"/>
    </row>
    <row r="155" spans="2:25">
      <c r="B155" s="1"/>
      <c r="F155" s="51" t="s">
        <v>57</v>
      </c>
      <c r="G155" s="112" t="s">
        <v>59</v>
      </c>
      <c r="H155" s="113"/>
      <c r="I155" s="113"/>
      <c r="J155" s="113"/>
      <c r="K155" s="113"/>
      <c r="L155" s="114"/>
      <c r="M155" s="64" t="s">
        <v>58</v>
      </c>
      <c r="N155" s="115" t="s">
        <v>60</v>
      </c>
      <c r="O155" s="116"/>
      <c r="Y155" s="9"/>
    </row>
    <row r="156" spans="2:25" ht="33.6" customHeight="1" thickBot="1">
      <c r="B156" s="1"/>
      <c r="E156" s="78"/>
      <c r="F156" s="79" t="s">
        <v>55</v>
      </c>
      <c r="G156" s="117" t="s">
        <v>73</v>
      </c>
      <c r="H156" s="118"/>
      <c r="I156" s="118"/>
      <c r="J156" s="118"/>
      <c r="K156" s="118"/>
      <c r="L156" s="119"/>
      <c r="M156" s="80"/>
      <c r="N156" s="120">
        <f>DCOUNTA(Táblázat924[#All],Táblázat924[[#Headers],[Termék]],N160:Q162)</f>
        <v>3</v>
      </c>
      <c r="O156" s="121"/>
      <c r="P156" s="78"/>
      <c r="Q156" s="78"/>
      <c r="R156" s="78"/>
      <c r="S156" s="78"/>
      <c r="Y156" s="9"/>
    </row>
    <row r="157" spans="2:25" ht="14.4" thickBot="1">
      <c r="B157" s="1"/>
      <c r="Y157" s="9"/>
    </row>
    <row r="158" spans="2:25" ht="14.4" thickBot="1">
      <c r="B158" s="1"/>
      <c r="G158" s="93" t="s">
        <v>3</v>
      </c>
      <c r="H158" s="94"/>
      <c r="I158" s="94"/>
      <c r="J158" s="95"/>
      <c r="N158" s="109" t="s">
        <v>61</v>
      </c>
      <c r="O158" s="110"/>
      <c r="P158" s="110"/>
      <c r="Q158" s="111"/>
      <c r="Y158" s="9"/>
    </row>
    <row r="159" spans="2:25" ht="14.4">
      <c r="B159" s="1"/>
      <c r="G159" s="53"/>
      <c r="H159" s="54"/>
      <c r="I159" s="54"/>
      <c r="J159" s="59"/>
      <c r="N159" s="83"/>
      <c r="O159" s="84"/>
      <c r="P159" s="84"/>
      <c r="Q159" s="85"/>
      <c r="Y159" s="9"/>
    </row>
    <row r="160" spans="2:25" ht="14.4">
      <c r="B160" s="1"/>
      <c r="G160" s="55"/>
      <c r="H160" s="56"/>
      <c r="I160" s="56"/>
      <c r="J160" s="60"/>
      <c r="N160" s="86" t="s">
        <v>11</v>
      </c>
      <c r="O160" s="87" t="s">
        <v>2</v>
      </c>
      <c r="P160" s="87" t="s">
        <v>12</v>
      </c>
      <c r="Q160" s="88" t="s">
        <v>12</v>
      </c>
      <c r="Y160" s="9"/>
    </row>
    <row r="161" spans="2:25" ht="14.4">
      <c r="B161" s="1"/>
      <c r="G161" s="55"/>
      <c r="H161" s="56"/>
      <c r="I161" s="56"/>
      <c r="J161" s="60"/>
      <c r="N161" s="86" t="s">
        <v>9</v>
      </c>
      <c r="O161" s="87" t="s">
        <v>1</v>
      </c>
      <c r="P161" s="87" t="s">
        <v>74</v>
      </c>
      <c r="Q161" s="88" t="s">
        <v>75</v>
      </c>
      <c r="Y161" s="9"/>
    </row>
    <row r="162" spans="2:25" ht="14.4">
      <c r="B162" s="1"/>
      <c r="G162" s="55"/>
      <c r="H162" s="56"/>
      <c r="I162" s="56"/>
      <c r="J162" s="60"/>
      <c r="N162" s="86" t="s">
        <v>10</v>
      </c>
      <c r="O162" s="87" t="s">
        <v>5</v>
      </c>
      <c r="P162" s="87" t="s">
        <v>74</v>
      </c>
      <c r="Q162" s="88" t="s">
        <v>75</v>
      </c>
      <c r="Y162" s="9"/>
    </row>
    <row r="163" spans="2:25" ht="15" thickBot="1">
      <c r="B163" s="1"/>
      <c r="G163" s="57"/>
      <c r="H163" s="58"/>
      <c r="I163" s="58"/>
      <c r="J163" s="61"/>
      <c r="N163" s="89"/>
      <c r="O163" s="90"/>
      <c r="P163" s="90"/>
      <c r="Q163" s="91"/>
      <c r="Y163" s="9"/>
    </row>
    <row r="164" spans="2:25">
      <c r="B164" s="1"/>
      <c r="Y164" s="9"/>
    </row>
    <row r="165" spans="2:25" ht="14.4" thickBot="1">
      <c r="B165" s="1"/>
      <c r="Y165" s="9"/>
    </row>
    <row r="166" spans="2:25" ht="14.4" customHeight="1">
      <c r="B166" s="1"/>
      <c r="F166" s="51" t="s">
        <v>57</v>
      </c>
      <c r="G166" s="112" t="s">
        <v>59</v>
      </c>
      <c r="H166" s="113"/>
      <c r="I166" s="113"/>
      <c r="J166" s="113"/>
      <c r="K166" s="113"/>
      <c r="L166" s="114"/>
      <c r="M166" s="64" t="s">
        <v>58</v>
      </c>
      <c r="N166" s="115" t="s">
        <v>60</v>
      </c>
      <c r="O166" s="116"/>
      <c r="Y166" s="9"/>
    </row>
    <row r="167" spans="2:25" ht="54" customHeight="1" thickBot="1">
      <c r="B167" s="1"/>
      <c r="F167" s="79" t="s">
        <v>56</v>
      </c>
      <c r="G167" s="117" t="s">
        <v>84</v>
      </c>
      <c r="H167" s="118"/>
      <c r="I167" s="118"/>
      <c r="J167" s="118"/>
      <c r="K167" s="118"/>
      <c r="L167" s="119"/>
      <c r="M167" s="80"/>
      <c r="N167" s="120">
        <f>DSUM(Táblázat924[#All],Táblázat924[[#Headers],[Július (eFt)]],N171:O172)+DSUM(Táblázat924[#All],Táblázat924[[#Headers],[Augusztus (eFt)]],P171:Q172)</f>
        <v>1073</v>
      </c>
      <c r="O167" s="121"/>
      <c r="P167" s="78"/>
      <c r="Q167" s="78"/>
      <c r="Y167" s="9"/>
    </row>
    <row r="168" spans="2:25" ht="14.4" thickBot="1">
      <c r="B168" s="1"/>
      <c r="Y168" s="9"/>
    </row>
    <row r="169" spans="2:25" ht="14.4" thickBot="1">
      <c r="B169" s="1"/>
      <c r="G169" s="93" t="s">
        <v>3</v>
      </c>
      <c r="H169" s="94"/>
      <c r="I169" s="94"/>
      <c r="J169" s="95"/>
      <c r="N169" s="109" t="s">
        <v>61</v>
      </c>
      <c r="O169" s="110"/>
      <c r="P169" s="110"/>
      <c r="Q169" s="111"/>
      <c r="Y169" s="9"/>
    </row>
    <row r="170" spans="2:25" ht="14.4">
      <c r="B170" s="1"/>
      <c r="G170" s="53"/>
      <c r="H170" s="54"/>
      <c r="I170" s="54"/>
      <c r="J170" s="59"/>
      <c r="N170" s="83"/>
      <c r="O170" s="84"/>
      <c r="P170" s="84"/>
      <c r="Q170" s="85"/>
      <c r="Y170" s="9"/>
    </row>
    <row r="171" spans="2:25" ht="14.4">
      <c r="B171" s="1"/>
      <c r="G171" s="55"/>
      <c r="H171" s="56"/>
      <c r="I171" s="56"/>
      <c r="J171" s="60"/>
      <c r="N171" s="86" t="s">
        <v>11</v>
      </c>
      <c r="O171" s="87" t="s">
        <v>12</v>
      </c>
      <c r="P171" s="87" t="s">
        <v>11</v>
      </c>
      <c r="Q171" s="88" t="s">
        <v>13</v>
      </c>
      <c r="Y171" s="9"/>
    </row>
    <row r="172" spans="2:25" ht="14.4">
      <c r="B172" s="1"/>
      <c r="G172" s="55"/>
      <c r="H172" s="56"/>
      <c r="I172" s="56"/>
      <c r="J172" s="60"/>
      <c r="N172" s="86" t="s">
        <v>9</v>
      </c>
      <c r="O172" s="87">
        <f>DMAX(Táblázat924[#All],Táblázat924[[#Headers],[Július (db)]],N171:N172)</f>
        <v>211</v>
      </c>
      <c r="P172" s="87" t="s">
        <v>10</v>
      </c>
      <c r="Q172" s="88">
        <f>DMIN(Táblázat924[#All],Táblázat924[[#Headers],[Augusztus (db)]],P171:P172)</f>
        <v>37</v>
      </c>
      <c r="Y172" s="9"/>
    </row>
    <row r="173" spans="2:25" ht="14.4">
      <c r="B173" s="1"/>
      <c r="G173" s="55"/>
      <c r="H173" s="56"/>
      <c r="I173" s="56"/>
      <c r="J173" s="60"/>
      <c r="N173" s="86"/>
      <c r="O173" s="87"/>
      <c r="P173" s="87"/>
      <c r="Q173" s="88"/>
      <c r="Y173" s="9"/>
    </row>
    <row r="174" spans="2:25" ht="15" thickBot="1">
      <c r="B174" s="1"/>
      <c r="G174" s="57"/>
      <c r="H174" s="58"/>
      <c r="I174" s="58"/>
      <c r="J174" s="61"/>
      <c r="N174" s="89"/>
      <c r="O174" s="90"/>
      <c r="P174" s="90"/>
      <c r="Q174" s="91"/>
      <c r="Y174" s="9"/>
    </row>
    <row r="175" spans="2:25" ht="14.4">
      <c r="B175" s="1"/>
      <c r="R175"/>
      <c r="Y175" s="9"/>
    </row>
    <row r="176" spans="2:25" ht="14.4">
      <c r="B176" s="1"/>
      <c r="M176"/>
      <c r="Q176"/>
      <c r="R176"/>
      <c r="Y176" s="9"/>
    </row>
    <row r="177" spans="2:25" ht="14.4">
      <c r="B177" s="1"/>
      <c r="F177" s="92" t="s">
        <v>77</v>
      </c>
      <c r="G177" s="92"/>
      <c r="H177" s="92"/>
      <c r="I177" s="92"/>
      <c r="J177" s="92"/>
      <c r="M177"/>
      <c r="Y177" s="9"/>
    </row>
    <row r="178" spans="2:25">
      <c r="B178" s="1"/>
      <c r="Y178" s="9"/>
    </row>
    <row r="179" spans="2:25">
      <c r="B179" s="1"/>
      <c r="Y179" s="9"/>
    </row>
    <row r="180" spans="2:25" ht="12" customHeight="1">
      <c r="B180" s="3"/>
      <c r="C180" s="3"/>
      <c r="D180" s="3"/>
      <c r="E180" s="3"/>
      <c r="F180" s="3"/>
      <c r="G180" s="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3"/>
      <c r="W180" s="3"/>
      <c r="X180" s="3"/>
      <c r="Y180" s="9"/>
    </row>
    <row r="181" spans="2:25"/>
    <row r="182" spans="2:25" hidden="1"/>
    <row r="183" spans="2:25" hidden="1"/>
    <row r="184" spans="2:25" hidden="1"/>
    <row r="185" spans="2:25" hidden="1"/>
    <row r="186" spans="2:25" hidden="1"/>
    <row r="187" spans="2:25" hidden="1"/>
    <row r="188" spans="2:25" hidden="1"/>
    <row r="189" spans="2:25" hidden="1"/>
    <row r="190" spans="2:25" hidden="1"/>
    <row r="191" spans="2:25" hidden="1"/>
    <row r="192" spans="2:2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</sheetData>
  <mergeCells count="98">
    <mergeCell ref="F27:L28"/>
    <mergeCell ref="F42:L43"/>
    <mergeCell ref="F30:L31"/>
    <mergeCell ref="F33:L34"/>
    <mergeCell ref="F25:L25"/>
    <mergeCell ref="K26:L26"/>
    <mergeCell ref="K29:L29"/>
    <mergeCell ref="F26:J26"/>
    <mergeCell ref="G3:T3"/>
    <mergeCell ref="F5:V8"/>
    <mergeCell ref="N51:Q52"/>
    <mergeCell ref="J12:Q14"/>
    <mergeCell ref="N17:O17"/>
    <mergeCell ref="F17:H17"/>
    <mergeCell ref="F19:L22"/>
    <mergeCell ref="F24:L24"/>
    <mergeCell ref="F29:J29"/>
    <mergeCell ref="K32:L32"/>
    <mergeCell ref="K41:L41"/>
    <mergeCell ref="F32:J32"/>
    <mergeCell ref="F41:J41"/>
    <mergeCell ref="N19:T22"/>
    <mergeCell ref="Q24:R24"/>
    <mergeCell ref="S24:T24"/>
    <mergeCell ref="N61:Q65"/>
    <mergeCell ref="F35:J35"/>
    <mergeCell ref="K35:L35"/>
    <mergeCell ref="F36:L37"/>
    <mergeCell ref="F39:L40"/>
    <mergeCell ref="F47:H47"/>
    <mergeCell ref="N55:Q58"/>
    <mergeCell ref="F49:L49"/>
    <mergeCell ref="F50:L54"/>
    <mergeCell ref="N47:P47"/>
    <mergeCell ref="N49:T49"/>
    <mergeCell ref="N50:O50"/>
    <mergeCell ref="N54:O54"/>
    <mergeCell ref="N60:O60"/>
    <mergeCell ref="R66:S66"/>
    <mergeCell ref="U66:W66"/>
    <mergeCell ref="U51:W51"/>
    <mergeCell ref="U55:W55"/>
    <mergeCell ref="U60:W60"/>
    <mergeCell ref="U61:W61"/>
    <mergeCell ref="U56:W56"/>
    <mergeCell ref="U52:W52"/>
    <mergeCell ref="G114:J114"/>
    <mergeCell ref="G111:L111"/>
    <mergeCell ref="N111:O111"/>
    <mergeCell ref="G112:L112"/>
    <mergeCell ref="G123:L123"/>
    <mergeCell ref="N112:O112"/>
    <mergeCell ref="N123:O123"/>
    <mergeCell ref="G101:L101"/>
    <mergeCell ref="N101:O101"/>
    <mergeCell ref="G166:L166"/>
    <mergeCell ref="N166:O166"/>
    <mergeCell ref="G89:L89"/>
    <mergeCell ref="N89:O89"/>
    <mergeCell ref="N133:O133"/>
    <mergeCell ref="N122:O122"/>
    <mergeCell ref="N100:O100"/>
    <mergeCell ref="G100:L100"/>
    <mergeCell ref="G122:L122"/>
    <mergeCell ref="G133:L133"/>
    <mergeCell ref="G90:L90"/>
    <mergeCell ref="N90:O90"/>
    <mergeCell ref="G92:J92"/>
    <mergeCell ref="G103:J103"/>
    <mergeCell ref="N156:O156"/>
    <mergeCell ref="G167:L167"/>
    <mergeCell ref="N167:O167"/>
    <mergeCell ref="G169:J169"/>
    <mergeCell ref="G125:J125"/>
    <mergeCell ref="G134:L134"/>
    <mergeCell ref="G144:L144"/>
    <mergeCell ref="G145:L145"/>
    <mergeCell ref="N134:O134"/>
    <mergeCell ref="N144:O144"/>
    <mergeCell ref="N145:O145"/>
    <mergeCell ref="G136:J136"/>
    <mergeCell ref="G147:J147"/>
    <mergeCell ref="F177:J177"/>
    <mergeCell ref="G158:J158"/>
    <mergeCell ref="J73:Q75"/>
    <mergeCell ref="F87:I87"/>
    <mergeCell ref="J76:Q82"/>
    <mergeCell ref="N92:Q92"/>
    <mergeCell ref="N103:Q103"/>
    <mergeCell ref="N114:Q114"/>
    <mergeCell ref="N125:Q125"/>
    <mergeCell ref="N136:Q136"/>
    <mergeCell ref="N147:Q147"/>
    <mergeCell ref="N158:Q158"/>
    <mergeCell ref="N169:Q169"/>
    <mergeCell ref="G155:L155"/>
    <mergeCell ref="N155:O155"/>
    <mergeCell ref="G156:L156"/>
  </mergeCells>
  <hyperlinks>
    <hyperlink ref="I23" r:id="rId1"/>
  </hyperlinks>
  <pageMargins left="0.7" right="0.7" top="0.75" bottom="0.75" header="0.3" footer="0.3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Elso">
                <anchor moveWithCells="1" sizeWithCells="1">
                  <from>
                    <xdr:col>15</xdr:col>
                    <xdr:colOff>220980</xdr:colOff>
                    <xdr:row>87</xdr:row>
                    <xdr:rowOff>167640</xdr:rowOff>
                  </from>
                  <to>
                    <xdr:col>16</xdr:col>
                    <xdr:colOff>342900</xdr:colOff>
                    <xdr:row>90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Masodik">
                <anchor moveWithCells="1" sizeWithCells="1">
                  <from>
                    <xdr:col>15</xdr:col>
                    <xdr:colOff>243840</xdr:colOff>
                    <xdr:row>98</xdr:row>
                    <xdr:rowOff>152400</xdr:rowOff>
                  </from>
                  <to>
                    <xdr:col>16</xdr:col>
                    <xdr:colOff>335280</xdr:colOff>
                    <xdr:row>100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Harmadik">
                <anchor moveWithCells="1" sizeWithCells="1">
                  <from>
                    <xdr:col>15</xdr:col>
                    <xdr:colOff>251460</xdr:colOff>
                    <xdr:row>109</xdr:row>
                    <xdr:rowOff>198120</xdr:rowOff>
                  </from>
                  <to>
                    <xdr:col>16</xdr:col>
                    <xdr:colOff>342900</xdr:colOff>
                    <xdr:row>112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0]!Negyedik">
                <anchor moveWithCells="1" sizeWithCells="1">
                  <from>
                    <xdr:col>15</xdr:col>
                    <xdr:colOff>289560</xdr:colOff>
                    <xdr:row>120</xdr:row>
                    <xdr:rowOff>205740</xdr:rowOff>
                  </from>
                  <to>
                    <xdr:col>16</xdr:col>
                    <xdr:colOff>373380</xdr:colOff>
                    <xdr:row>123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0]!Otodik">
                <anchor moveWithCells="1" sizeWithCells="1">
                  <from>
                    <xdr:col>15</xdr:col>
                    <xdr:colOff>335280</xdr:colOff>
                    <xdr:row>131</xdr:row>
                    <xdr:rowOff>190500</xdr:rowOff>
                  </from>
                  <to>
                    <xdr:col>16</xdr:col>
                    <xdr:colOff>419100</xdr:colOff>
                    <xdr:row>134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Button 7">
              <controlPr defaultSize="0" print="0" autoFill="0" autoPict="0" macro="[0]!Hatodik">
                <anchor moveWithCells="1" sizeWithCells="1">
                  <from>
                    <xdr:col>15</xdr:col>
                    <xdr:colOff>327660</xdr:colOff>
                    <xdr:row>142</xdr:row>
                    <xdr:rowOff>137160</xdr:rowOff>
                  </from>
                  <to>
                    <xdr:col>16</xdr:col>
                    <xdr:colOff>411480</xdr:colOff>
                    <xdr:row>145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Button 8">
              <controlPr defaultSize="0" print="0" autoFill="0" autoPict="0" macro="[0]!Hetedik">
                <anchor moveWithCells="1" sizeWithCells="1">
                  <from>
                    <xdr:col>15</xdr:col>
                    <xdr:colOff>327660</xdr:colOff>
                    <xdr:row>153</xdr:row>
                    <xdr:rowOff>144780</xdr:rowOff>
                  </from>
                  <to>
                    <xdr:col>16</xdr:col>
                    <xdr:colOff>411480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Button 9">
              <controlPr defaultSize="0" print="0" autoFill="0" autoPict="0" macro="[0]!Nyolcadik">
                <anchor moveWithCells="1" sizeWithCells="1">
                  <from>
                    <xdr:col>15</xdr:col>
                    <xdr:colOff>373380</xdr:colOff>
                    <xdr:row>165</xdr:row>
                    <xdr:rowOff>152400</xdr:rowOff>
                  </from>
                  <to>
                    <xdr:col>16</xdr:col>
                    <xdr:colOff>457200</xdr:colOff>
                    <xdr:row>166</xdr:row>
                    <xdr:rowOff>655320</xdr:rowOff>
                  </to>
                </anchor>
              </controlPr>
            </control>
          </mc:Choice>
        </mc:AlternateContent>
      </controls>
    </mc:Choice>
  </mc:AlternateContent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Alap</vt:lpstr>
    </vt:vector>
  </TitlesOfParts>
  <Company>IFUA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Dávid</dc:creator>
  <cp:lastModifiedBy>Simon Dávid</cp:lastModifiedBy>
  <dcterms:created xsi:type="dcterms:W3CDTF">2017-08-20T10:22:58Z</dcterms:created>
  <dcterms:modified xsi:type="dcterms:W3CDTF">2017-08-25T10:20:19Z</dcterms:modified>
</cp:coreProperties>
</file>