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vk\Dropbox\CV\CV192-jan\"/>
    </mc:Choice>
  </mc:AlternateContent>
  <bookViews>
    <workbookView xWindow="0" yWindow="0" windowWidth="20500" windowHeight="7620"/>
  </bookViews>
  <sheets>
    <sheet name="Excel-tippek" sheetId="1" r:id="rId1"/>
    <sheet name="Törzsadatok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I182" i="1"/>
  <c r="H182" i="1"/>
  <c r="G182" i="1"/>
  <c r="D151" i="1"/>
  <c r="H83" i="1"/>
  <c r="D210" i="1"/>
  <c r="D165" i="1"/>
  <c r="D166" i="1"/>
  <c r="D167" i="1"/>
  <c r="E167" i="1"/>
  <c r="D168" i="1"/>
  <c r="E168" i="1"/>
  <c r="D169" i="1"/>
  <c r="E169" i="1"/>
  <c r="D170" i="1"/>
  <c r="D171" i="1"/>
  <c r="E171" i="1"/>
  <c r="D172" i="1"/>
  <c r="E172" i="1"/>
  <c r="D173" i="1"/>
  <c r="E173" i="1"/>
  <c r="D174" i="1"/>
  <c r="E174" i="1"/>
  <c r="E165" i="1"/>
  <c r="E166" i="1"/>
  <c r="E170" i="1"/>
  <c r="D183" i="1"/>
  <c r="F183" i="1"/>
  <c r="D184" i="1"/>
  <c r="F184" i="1"/>
  <c r="D185" i="1"/>
  <c r="E185" i="1"/>
  <c r="D186" i="1"/>
  <c r="G186" i="1"/>
  <c r="D187" i="1"/>
  <c r="F187" i="1"/>
  <c r="D188" i="1"/>
  <c r="F188" i="1"/>
  <c r="D189" i="1"/>
  <c r="E189" i="1"/>
  <c r="D190" i="1"/>
  <c r="G190" i="1"/>
  <c r="D191" i="1"/>
  <c r="F191" i="1"/>
  <c r="D182" i="1"/>
  <c r="F166" i="1"/>
  <c r="F168" i="1"/>
  <c r="F169" i="1"/>
  <c r="F170" i="1"/>
  <c r="F172" i="1"/>
  <c r="F173" i="1"/>
  <c r="D155" i="1"/>
  <c r="D134" i="1"/>
  <c r="D135" i="1"/>
  <c r="D136" i="1"/>
  <c r="D137" i="1"/>
  <c r="D138" i="1"/>
  <c r="D139" i="1"/>
  <c r="D140" i="1"/>
  <c r="D141" i="1"/>
  <c r="D142" i="1"/>
  <c r="D133" i="1"/>
  <c r="D67" i="1"/>
  <c r="D68" i="1"/>
  <c r="D69" i="1"/>
  <c r="D66" i="1"/>
  <c r="E184" i="1"/>
  <c r="E182" i="1"/>
  <c r="G189" i="1"/>
  <c r="E188" i="1"/>
  <c r="G185" i="1"/>
  <c r="F165" i="1"/>
  <c r="F171" i="1"/>
  <c r="F167" i="1"/>
  <c r="F174" i="1"/>
  <c r="E191" i="1"/>
  <c r="E187" i="1"/>
  <c r="E183" i="1"/>
  <c r="F189" i="1"/>
  <c r="F185" i="1"/>
  <c r="G188" i="1"/>
  <c r="G184" i="1"/>
  <c r="F190" i="1"/>
  <c r="F186" i="1"/>
  <c r="E190" i="1"/>
  <c r="E186" i="1"/>
  <c r="F182" i="1"/>
  <c r="G191" i="1"/>
  <c r="G187" i="1"/>
  <c r="G183" i="1"/>
  <c r="E20" i="1"/>
  <c r="D20" i="1"/>
  <c r="E19" i="1"/>
  <c r="D19" i="1"/>
  <c r="E18" i="1"/>
  <c r="E17" i="1"/>
  <c r="D17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</calcChain>
</file>

<file path=xl/sharedStrings.xml><?xml version="1.0" encoding="utf-8"?>
<sst xmlns="http://schemas.openxmlformats.org/spreadsheetml/2006/main" count="187" uniqueCount="93">
  <si>
    <t>Irányítószám</t>
  </si>
  <si>
    <t>Telephelyazonosító</t>
  </si>
  <si>
    <t>Település</t>
  </si>
  <si>
    <t>Jelleg</t>
  </si>
  <si>
    <t>Zárt</t>
  </si>
  <si>
    <t>Nyitott</t>
  </si>
  <si>
    <t>Méret (nm)</t>
  </si>
  <si>
    <t>Budapest</t>
  </si>
  <si>
    <t>Pomáz</t>
  </si>
  <si>
    <t>Érd</t>
  </si>
  <si>
    <t>Kápolnásnyék</t>
  </si>
  <si>
    <t>Komárom</t>
  </si>
  <si>
    <t>Salgótarján</t>
  </si>
  <si>
    <t>Eger</t>
  </si>
  <si>
    <t>Mezőkövesd</t>
  </si>
  <si>
    <t>Miskolc</t>
  </si>
  <si>
    <t xml:space="preserve">Ártánd </t>
  </si>
  <si>
    <t>Püspökladány</t>
  </si>
  <si>
    <t>Jászladány</t>
  </si>
  <si>
    <t>Mezőtúr</t>
  </si>
  <si>
    <t>Tiszaföldvár</t>
  </si>
  <si>
    <t>Békéscsaba</t>
  </si>
  <si>
    <t>Kerekegyháza</t>
  </si>
  <si>
    <t>Szekszárd</t>
  </si>
  <si>
    <t>Telephely vezető</t>
  </si>
  <si>
    <t>Kiss József</t>
  </si>
  <si>
    <t>Nagy Géza</t>
  </si>
  <si>
    <t>Jakab Kornél</t>
  </si>
  <si>
    <t>Gál Erika</t>
  </si>
  <si>
    <t>Mosonyi Szilvia</t>
  </si>
  <si>
    <t>Weisz János</t>
  </si>
  <si>
    <t>Tóth Géza</t>
  </si>
  <si>
    <t>Kiss Kamilla</t>
  </si>
  <si>
    <t>Gál Kinga</t>
  </si>
  <si>
    <t>Kövesdi László</t>
  </si>
  <si>
    <t>Madarász Bálint</t>
  </si>
  <si>
    <t>Szakács Bernadett</t>
  </si>
  <si>
    <t>Horváth Márk</t>
  </si>
  <si>
    <t>Gáspár László</t>
  </si>
  <si>
    <t>Miklósi György</t>
  </si>
  <si>
    <t>Kocsis Géza</t>
  </si>
  <si>
    <t>Havas István</t>
  </si>
  <si>
    <t>Papp Imre</t>
  </si>
  <si>
    <t>Illés László</t>
  </si>
  <si>
    <t>Árbevétel (eFt)</t>
  </si>
  <si>
    <t>Összesített költségek (eFt)</t>
  </si>
  <si>
    <t>Eredmény (eFt)</t>
  </si>
  <si>
    <t>Az INDEX és a HOL.VAN függvény használata</t>
  </si>
  <si>
    <t>Példa</t>
  </si>
  <si>
    <t>Telephelyvezetők</t>
  </si>
  <si>
    <t>Telephelyvezető</t>
  </si>
  <si>
    <t>Viszont ezúttal már van egy listánk a megadott sorszámokról.</t>
  </si>
  <si>
    <t>Sorszám</t>
  </si>
  <si>
    <t>Függőleges keresés mindkét irányból: Az FKERES és a Index/Hol.Van függvények az Excelben</t>
  </si>
  <si>
    <t>Szeretnénk tudni a táblázat 3-adik sorának telephelyazonosítóját (Telephelyazonosítók: 1-es oszlop):</t>
  </si>
  <si>
    <t>Az INDEX és a HOL.VAN függvény kombinálása</t>
  </si>
  <si>
    <t>A fenti példákat együtt nézve már láthatunk egy lehetséges megoldást arra, ha meg szeretnénk keresni a telephelyvezetők közül "Nagy Gézához" tartozó telephely azonosítóját. Ha megnézzük a "Törzsadatok" munkalapon, a telephelyek azonosítója a telephelyvezetők nevétől balra van, így FKERES függvénnyel nem tudnánk kikeresni a megfelelő értéket.</t>
  </si>
  <si>
    <t>Szeretnénk megkapni az alábbi telephelyvezetőkhöz tartozó telephelyazonosítókat:</t>
  </si>
  <si>
    <r>
      <t>INDEX(Törzsadatok!A1:A20;</t>
    </r>
    <r>
      <rPr>
        <sz val="14"/>
        <color rgb="FFFF0000"/>
        <rFont val="Arial"/>
        <family val="2"/>
        <charset val="238"/>
      </rPr>
      <t>11</t>
    </r>
    <r>
      <rPr>
        <sz val="14"/>
        <color theme="1"/>
        <rFont val="Arial"/>
        <family val="2"/>
        <charset val="238"/>
      </rPr>
      <t>)</t>
    </r>
  </si>
  <si>
    <r>
      <t>INDEX(Törzsadatok!$A$1:$A$20;</t>
    </r>
    <r>
      <rPr>
        <sz val="14"/>
        <color rgb="FFFF0000"/>
        <rFont val="Arial"/>
        <family val="2"/>
        <charset val="238"/>
      </rPr>
      <t>HOL.VAN(C173;Törzsadatok!$D$1:$D$20;0)</t>
    </r>
    <r>
      <rPr>
        <sz val="14"/>
        <color theme="1"/>
        <rFont val="Arial"/>
        <family val="2"/>
        <charset val="238"/>
      </rPr>
      <t>)</t>
    </r>
  </si>
  <si>
    <r>
      <t xml:space="preserve">Mivel az INDEX/HOL.VAN függvényben nem konstans érték a beírt oszlopszám, így arra is lehetőségünk nyílik, hogy a </t>
    </r>
    <r>
      <rPr>
        <b/>
        <sz val="14"/>
        <color theme="1"/>
        <rFont val="Arial"/>
        <family val="2"/>
        <charset val="238"/>
      </rPr>
      <t>másolhatóság révén egymás után lévő oszlopokban keressünk.</t>
    </r>
  </si>
  <si>
    <t>A település oszlop után keressük ki az alábbi cégvezetőkhöz tartozó pénzügyi adatokat (Árbevétel, Költségek, Eredmény).</t>
  </si>
  <si>
    <t>Adjuk meg a felsorolt telephelyvezetőkhöz tartozó telephelyazonosítókat és a település nevét:</t>
  </si>
  <si>
    <t>Miért érdemes tehát az INDEX / HOL. VAN  függvényt használni az FKERES helyett?</t>
  </si>
  <si>
    <t>Mi a helyzet, ha a listában több ugyanolyan elem van?</t>
  </si>
  <si>
    <t>Láthattuk a települések listában, hogy Budapest többször is szerepel. Nézzük meg mit ad ki eredményül a HOL.VAN függvény:</t>
  </si>
  <si>
    <t>A függvény a 2. sorszámot adja eredményül, holott a 3. és a 4. sorszámon is Budapest szerepel.</t>
  </si>
  <si>
    <r>
      <rPr>
        <b/>
        <sz val="12"/>
        <color theme="1"/>
        <rFont val="Arial"/>
        <family val="2"/>
        <charset val="238"/>
      </rPr>
      <t>Készítette:</t>
    </r>
    <r>
      <rPr>
        <sz val="12"/>
        <color theme="1"/>
        <rFont val="Arial"/>
        <family val="2"/>
        <charset val="238"/>
      </rPr>
      <t xml:space="preserve">     Vadász Tibor (Tibor.Vadasz@horvath-partners.com)</t>
    </r>
  </si>
  <si>
    <t xml:space="preserve">Az előbbi példákban külön-külön mutattuk be a két függvényt, azonban ha kombináljuk őket, egy jóval sokoldalúbb eszközt kapunk, mellyel könnyedén átléphetünk az FKERES korlátjain. </t>
  </si>
  <si>
    <t>Az FKERES függvény korlátai</t>
  </si>
  <si>
    <t>Nagyobb rekordszámú (több tíz-, százezer soros) táblázatoknál az FKERES függvény használata jelentős lassulást okozhat Excelben.</t>
  </si>
  <si>
    <r>
      <t>A HOL.VAN (</t>
    </r>
    <r>
      <rPr>
        <u/>
        <sz val="14"/>
        <color theme="1"/>
        <rFont val="Arial"/>
        <family val="2"/>
        <charset val="238"/>
      </rPr>
      <t xml:space="preserve">angolul: MATCH) </t>
    </r>
    <r>
      <rPr>
        <b/>
        <u/>
        <sz val="14"/>
        <color theme="1"/>
        <rFont val="Arial"/>
        <family val="2"/>
        <charset val="238"/>
      </rPr>
      <t>függvény</t>
    </r>
  </si>
  <si>
    <r>
      <t xml:space="preserve">Az </t>
    </r>
    <r>
      <rPr>
        <b/>
        <u/>
        <sz val="14"/>
        <color theme="1"/>
        <rFont val="Arial"/>
        <family val="2"/>
        <charset val="238"/>
      </rPr>
      <t xml:space="preserve">INDEX </t>
    </r>
    <r>
      <rPr>
        <u/>
        <sz val="14"/>
        <color theme="1"/>
        <rFont val="Arial"/>
        <family val="2"/>
        <charset val="238"/>
      </rPr>
      <t xml:space="preserve">(angolul: INDEX)  függvény egy kijelölt tartományban megadott sor és oszlop számának metszetében lévő értékét adja eredményül. Tehát egy, már </t>
    </r>
    <r>
      <rPr>
        <b/>
        <u/>
        <sz val="14"/>
        <color theme="1"/>
        <rFont val="Arial"/>
        <family val="2"/>
        <charset val="238"/>
      </rPr>
      <t>megadott sor és oszlop szám alapján ad vissza konkrét értéket</t>
    </r>
    <r>
      <rPr>
        <u/>
        <sz val="14"/>
        <color theme="1"/>
        <rFont val="Arial"/>
        <family val="2"/>
        <charset val="238"/>
      </rPr>
      <t>.</t>
    </r>
  </si>
  <si>
    <t>Az egyik legnagyobb hátránya az FKERES függvénynek, hogy mindig a kijelölt tábla bal első oszlopában tud keresni és ehhez viszonyítja azt az oszlopot, melyből a keresett értéket vissza szeretnénk kapni (ezért kell beírni, hányadik oszlopban szeretnénk keresni). Az FKERES függvény tehát a keresési érték oszlopához képest csak jobb oldali oszlopokban tud keresni.</t>
  </si>
  <si>
    <t>Ehhez fogjuk használni az INDEX függvényt.</t>
  </si>
  <si>
    <t>A 11 helyett rögtön betettük a korábbi HOL.VAN függvényt.</t>
  </si>
  <si>
    <t>A kijelölt tábla mindkét oldaláról tud értéket visszaadni.</t>
  </si>
  <si>
    <t>Beszúrhatunk új oszlopot / törölhetünk már meglévő oszlopot / módosíthatjuk az oszlopsorrendet anélkül, hogy át kellene írnunk a függvényt.</t>
  </si>
  <si>
    <t>Könnyebb másolhatóság: kiterjedt táblázatoknál egyszerűbb használat, mint minden oszlophoz FKERES-t írni.</t>
  </si>
  <si>
    <t xml:space="preserve">E havi Excel-tippünkben bemutatjuk, hogyan alkalmazható az INDEX és a HOL.VAN függvény együttesen akkor, ha egy táblázat egyik oszlopában lévő adatot kikeresve egy másik oszlopban lévő adatot szeretnénk eredményül kapni. 
Ehhez általában a közismert FKERES függvényt szoktuk használni, azonban ennek a függvénynek  számos korlátja van, amire a későbbiekben ki fogunk térni, valamint bemutatjuk, miért hasznosabb az INDEX / HOL.VAN kombinációt használni.  </t>
  </si>
  <si>
    <t>Emlékeztetőül nézzük meg a második lapon található törzsadattábla segítségével, hogyan is működik az FKERES (angolul VLOOKUP) függvény!</t>
  </si>
  <si>
    <r>
      <rPr>
        <b/>
        <sz val="14"/>
        <color theme="1"/>
        <rFont val="Arial"/>
        <family val="2"/>
        <charset val="238"/>
      </rPr>
      <t>Példa:</t>
    </r>
    <r>
      <rPr>
        <sz val="14"/>
        <color theme="1"/>
        <rFont val="Arial"/>
        <family val="2"/>
        <charset val="238"/>
      </rPr>
      <t xml:space="preserve"> Adjuk meg az alábbi telephelyazonosítókhoz tartozó települést és árbevételt FKERES függvény segítségével!</t>
    </r>
  </si>
  <si>
    <t>Az FKERES függvénybe konstans számként kell beírni azt, hogy hányadik oszlopból szeretnénk visszakapni az eredményt. Ha új oszlopot szúrunk be / törlünk ki a kijelölt táblázatban, vagy csak módosítani szeretnénk az oszlopsorrendet, a függvény által visszaadott érték is elcsúszhat  a korábban beírt oszlopszám miatt. Ebben az esetben újra be kell írnunk azt az oszlopszámot, amelyből szeretnénk visszakapni az értéket.</t>
  </si>
  <si>
    <t>Ha egy érték alapján több oszlopból szeretnénk keresni, mindannyiszor be kell írnunk a függvényt és meg kell számolnunk az oszlopokat. Képzeljük el, hogy egy kiterjedt táblázat (pl. 30-40 oszlop) esetén hogyan számolnánk meg az oszlopokat.</t>
  </si>
  <si>
    <r>
      <t xml:space="preserve">A HOL.VAN függvény hasonlóan működik, mint az FKERES. Egy általunk megadott értéket keres meg egy kijelölt  tartományon belül, azonban eredményként az adott tartományon belüli </t>
    </r>
    <r>
      <rPr>
        <b/>
        <sz val="14"/>
        <color theme="1"/>
        <rFont val="Arial"/>
        <family val="2"/>
        <charset val="238"/>
      </rPr>
      <t>sorszámát</t>
    </r>
    <r>
      <rPr>
        <sz val="14"/>
        <color theme="1"/>
        <rFont val="Arial"/>
        <family val="2"/>
        <charset val="238"/>
      </rPr>
      <t xml:space="preserve"> (legyen az oszlop vagy sor)</t>
    </r>
    <r>
      <rPr>
        <b/>
        <sz val="14"/>
        <color theme="1"/>
        <rFont val="Arial"/>
        <family val="2"/>
        <charset val="238"/>
      </rPr>
      <t xml:space="preserve"> adja vissza</t>
    </r>
    <r>
      <rPr>
        <sz val="14"/>
        <color theme="1"/>
        <rFont val="Arial"/>
        <family val="2"/>
        <charset val="238"/>
      </rPr>
      <t>. Fontos, hogy az adott tartomány mindig egy sor vagy egy oszlop lehet.</t>
    </r>
  </si>
  <si>
    <t>Nézzünk meg egy konkrét példát!</t>
  </si>
  <si>
    <t>A vezetők nevére kell keresnünk, viszont a telephelyazonosítók tőlük balra találhatóak. Ebben az esetben az FKERES nem fog működni, hiszen csak a keresési értékektől (nevek)  jobbra lévő oszlopokban tud keresni.</t>
  </si>
  <si>
    <t>A HOL.VAN függvénnyel meghatározzuk a keresési értékek helyét a keresési értékek oszlopában. Fontos, hogy csak azt az oszlopot jelöljük ki, melyben a keresési értékek szerepelnek. Így megkapjuk azokat a "sorértékeket", amelyek alapján azonosítjuk a sort a későbbiekben.</t>
  </si>
  <si>
    <t>Ezután megnézzük, melyik oszlopból szeretnénk megkapni a nevekhez tartozó értékeket. Ez lesz most a "Telephelyazonosító" oszlop. Itt nyer értelmet a második fenti példa, ahol arra voltunk kíváncsiak, milyen érték szerepel az adott oszlop adott sorában.</t>
  </si>
  <si>
    <t>Nézzük is rögtön az első sort!</t>
  </si>
  <si>
    <t>Szeretnénk tudni, milyen érték szerepel a "Telephelyazonosító" oszlop 11. sorában</t>
  </si>
  <si>
    <t>Mivel nem szeretnénk minden esetben beírni a sorszámokat az előző táblából, ezért (ahogy az Excelben szokás) magát a függvényt írjuk be. Ez a másolhatóságot is biztosítja.</t>
  </si>
  <si>
    <r>
      <t xml:space="preserve">Fontos megemlíteni, hogy az FKERES és a HOL.VAN függvények a kijelölt tartományon belül mindig egy megadott érték első előfordulását adják eredményül. </t>
    </r>
    <r>
      <rPr>
        <sz val="14"/>
        <color theme="1"/>
        <rFont val="Arial"/>
        <family val="2"/>
        <charset val="238"/>
      </rPr>
      <t>Sajnos, ennél a két függvénynél nincs olyan lehetőség, amely különbséget tenne azonos értékek között. Természetesen létezhetnek különböző megkerülő megoldások, ezekre azonban jelen cikkünkben nem térünk ki.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</si>
</sst>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4"/>
      <name val="Arial"/>
      <family val="2"/>
      <charset val="238"/>
    </font>
    <font>
      <u/>
      <sz val="14"/>
      <name val="Arial"/>
      <family val="2"/>
      <charset val="238"/>
    </font>
    <font>
      <i/>
      <sz val="14"/>
      <color theme="1"/>
      <name val="Arial"/>
      <family val="2"/>
      <charset val="238"/>
    </font>
    <font>
      <b/>
      <u/>
      <sz val="1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CC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008CC8"/>
      </left>
      <right/>
      <top style="mediumDashed">
        <color rgb="FF008CC8"/>
      </top>
      <bottom/>
      <diagonal/>
    </border>
    <border>
      <left/>
      <right/>
      <top style="mediumDashed">
        <color rgb="FF008CC8"/>
      </top>
      <bottom/>
      <diagonal/>
    </border>
    <border>
      <left/>
      <right style="mediumDashed">
        <color rgb="FF008CC8"/>
      </right>
      <top style="mediumDashed">
        <color rgb="FF008CC8"/>
      </top>
      <bottom/>
      <diagonal/>
    </border>
    <border>
      <left style="mediumDashed">
        <color rgb="FF008CC8"/>
      </left>
      <right/>
      <top/>
      <bottom/>
      <diagonal/>
    </border>
    <border>
      <left/>
      <right style="mediumDashed">
        <color rgb="FF008CC8"/>
      </right>
      <top/>
      <bottom/>
      <diagonal/>
    </border>
    <border>
      <left style="mediumDashed">
        <color rgb="FF008CC8"/>
      </left>
      <right/>
      <top/>
      <bottom style="mediumDashed">
        <color rgb="FF008CC8"/>
      </bottom>
      <diagonal/>
    </border>
    <border>
      <left/>
      <right/>
      <top/>
      <bottom style="mediumDashed">
        <color rgb="FF008CC8"/>
      </bottom>
      <diagonal/>
    </border>
    <border>
      <left/>
      <right style="mediumDashed">
        <color rgb="FF008CC8"/>
      </right>
      <top/>
      <bottom style="mediumDashed">
        <color rgb="FF008CC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0" fillId="0" borderId="0" xfId="0" applyAlignment="1"/>
    <xf numFmtId="0" fontId="0" fillId="0" borderId="3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2" fillId="0" borderId="3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0" fillId="0" borderId="3" xfId="0" applyFont="1" applyBorder="1" applyAlignment="1">
      <alignment horizontal="left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6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8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1905001</xdr:colOff>
      <xdr:row>64</xdr:row>
      <xdr:rowOff>204108</xdr:rowOff>
    </xdr:from>
    <xdr:to>
      <xdr:col>4</xdr:col>
      <xdr:colOff>40822</xdr:colOff>
      <xdr:row>66</xdr:row>
      <xdr:rowOff>19505</xdr:rowOff>
    </xdr:to>
    <xdr:sp macro="" textlink="">
      <xdr:nvSpPr>
        <xdr:cNvPr id="31" name="Téglalap: lekerekített 30">
          <a:extLst>
            <a:ext uri="{FF2B5EF4-FFF2-40B4-BE49-F238E27FC236}">
              <a16:creationId xmlns:a16="http://schemas.microsoft.com/office/drawing/2014/main" id="{014614E7-1546-41E0-9520-ACAEBAB25D65}"/>
            </a:ext>
          </a:extLst>
        </xdr:cNvPr>
        <xdr:cNvSpPr/>
      </xdr:nvSpPr>
      <xdr:spPr>
        <a:xfrm>
          <a:off x="2381251" y="16314965"/>
          <a:ext cx="1728107" cy="27804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4</xdr:col>
      <xdr:colOff>183697</xdr:colOff>
      <xdr:row>150</xdr:row>
      <xdr:rowOff>117362</xdr:rowOff>
    </xdr:from>
    <xdr:to>
      <xdr:col>4</xdr:col>
      <xdr:colOff>1020535</xdr:colOff>
      <xdr:row>150</xdr:row>
      <xdr:rowOff>117362</xdr:rowOff>
    </xdr:to>
    <xdr:cxnSp macro="">
      <xdr:nvCxnSpPr>
        <xdr:cNvPr id="7" name="Egyenes összekötő nyíll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252233" y="37441755"/>
          <a:ext cx="836838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2085295</xdr:colOff>
      <xdr:row>150</xdr:row>
      <xdr:rowOff>132671</xdr:rowOff>
    </xdr:from>
    <xdr:to>
      <xdr:col>8</xdr:col>
      <xdr:colOff>1496785</xdr:colOff>
      <xdr:row>150</xdr:row>
      <xdr:rowOff>132671</xdr:rowOff>
    </xdr:to>
    <xdr:cxnSp macro="">
      <xdr:nvCxnSpPr>
        <xdr:cNvPr id="10" name="Egyenes összekötő nyíll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2358688" y="34000850"/>
          <a:ext cx="1956026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540885</xdr:colOff>
      <xdr:row>156</xdr:row>
      <xdr:rowOff>91850</xdr:rowOff>
    </xdr:from>
    <xdr:to>
      <xdr:col>6</xdr:col>
      <xdr:colOff>1671978</xdr:colOff>
      <xdr:row>156</xdr:row>
      <xdr:rowOff>91850</xdr:rowOff>
    </xdr:to>
    <xdr:cxnSp macro="">
      <xdr:nvCxnSpPr>
        <xdr:cNvPr id="12" name="Egyenes összekötő nyíll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310564" y="38763350"/>
          <a:ext cx="1131093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40820</xdr:colOff>
      <xdr:row>2</xdr:row>
      <xdr:rowOff>34018</xdr:rowOff>
    </xdr:from>
    <xdr:to>
      <xdr:col>2</xdr:col>
      <xdr:colOff>748392</xdr:colOff>
      <xdr:row>3</xdr:row>
      <xdr:rowOff>79110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F269E-2345-4148-A8A9-9DA916311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7" y="455839"/>
          <a:ext cx="979715" cy="562164"/>
        </a:xfrm>
        <a:prstGeom prst="rect">
          <a:avLst/>
        </a:prstGeom>
      </xdr:spPr>
    </xdr:pic>
    <xdr:clientData/>
  </xdr:twoCellAnchor>
  <xdr:twoCellAnchor editAs="oneCell">
    <xdr:from>
      <xdr:col>5</xdr:col>
      <xdr:colOff>1412875</xdr:colOff>
      <xdr:row>12</xdr:row>
      <xdr:rowOff>238125</xdr:rowOff>
    </xdr:from>
    <xdr:to>
      <xdr:col>9</xdr:col>
      <xdr:colOff>415017</xdr:colOff>
      <xdr:row>34</xdr:row>
      <xdr:rowOff>162769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561E793A-107E-4AB2-9072-1627C0F9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4905375"/>
          <a:ext cx="8112125" cy="4510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1904999</xdr:colOff>
      <xdr:row>15</xdr:row>
      <xdr:rowOff>211818</xdr:rowOff>
    </xdr:from>
    <xdr:to>
      <xdr:col>4</xdr:col>
      <xdr:colOff>40820</xdr:colOff>
      <xdr:row>17</xdr:row>
      <xdr:rowOff>27215</xdr:rowOff>
    </xdr:to>
    <xdr:sp macro="" textlink="">
      <xdr:nvSpPr>
        <xdr:cNvPr id="15" name="Téglalap: lekerekített 14">
          <a:extLst>
            <a:ext uri="{FF2B5EF4-FFF2-40B4-BE49-F238E27FC236}">
              <a16:creationId xmlns:a16="http://schemas.microsoft.com/office/drawing/2014/main" id="{5EE47577-5DEB-48FE-84D7-B8EADD0ACC5C}"/>
            </a:ext>
          </a:extLst>
        </xdr:cNvPr>
        <xdr:cNvSpPr/>
      </xdr:nvSpPr>
      <xdr:spPr>
        <a:xfrm>
          <a:off x="2381249" y="5681889"/>
          <a:ext cx="1592035" cy="27804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5</xdr:col>
      <xdr:colOff>619125</xdr:colOff>
      <xdr:row>14</xdr:row>
      <xdr:rowOff>206375</xdr:rowOff>
    </xdr:from>
    <xdr:to>
      <xdr:col>5</xdr:col>
      <xdr:colOff>1047750</xdr:colOff>
      <xdr:row>20</xdr:row>
      <xdr:rowOff>15875</xdr:rowOff>
    </xdr:to>
    <xdr:sp macro="" textlink="">
      <xdr:nvSpPr>
        <xdr:cNvPr id="16" name="Nyíl: jobbra mutató 15">
          <a:extLst>
            <a:ext uri="{FF2B5EF4-FFF2-40B4-BE49-F238E27FC236}">
              <a16:creationId xmlns:a16="http://schemas.microsoft.com/office/drawing/2014/main" id="{3995ACE3-5CC6-465E-9685-8C55146B6104}"/>
            </a:ext>
          </a:extLst>
        </xdr:cNvPr>
        <xdr:cNvSpPr/>
      </xdr:nvSpPr>
      <xdr:spPr>
        <a:xfrm>
          <a:off x="5556250" y="5365750"/>
          <a:ext cx="428625" cy="1206500"/>
        </a:xfrm>
        <a:prstGeom prst="rightArrow">
          <a:avLst>
            <a:gd name="adj1" fmla="val 63158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11</xdr:col>
      <xdr:colOff>730250</xdr:colOff>
      <xdr:row>14</xdr:row>
      <xdr:rowOff>158751</xdr:rowOff>
    </xdr:from>
    <xdr:to>
      <xdr:col>15</xdr:col>
      <xdr:colOff>381000</xdr:colOff>
      <xdr:row>23</xdr:row>
      <xdr:rowOff>31750</xdr:rowOff>
    </xdr:to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12C2CDE7-4D2B-4FE0-A375-CC24CC1EE1E2}"/>
            </a:ext>
          </a:extLst>
        </xdr:cNvPr>
        <xdr:cNvSpPr txBox="1"/>
      </xdr:nvSpPr>
      <xdr:spPr>
        <a:xfrm>
          <a:off x="15700375" y="5349876"/>
          <a:ext cx="3841750" cy="18256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Tábla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 teljes táblázat, melyből az értékeket szeretnénk kikeresni. Jelen esetben a másik munkalapon lévő "Törzsadatok" tábla.</a:t>
          </a:r>
        </a:p>
        <a:p>
          <a:pPr marL="0" indent="0"/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Itt fontos megkötés, hogy a kijelölt tábla első oszlopa mindig a keresési érték (jelen esetben a "Telephelyazonosító" kell legyen). Táblát kijelölhetünk nagyobb táblázaton belül is.</a:t>
          </a:r>
        </a:p>
      </xdr:txBody>
    </xdr:sp>
    <xdr:clientData/>
  </xdr:twoCellAnchor>
  <xdr:twoCellAnchor>
    <xdr:from>
      <xdr:col>11</xdr:col>
      <xdr:colOff>730250</xdr:colOff>
      <xdr:row>11</xdr:row>
      <xdr:rowOff>127001</xdr:rowOff>
    </xdr:from>
    <xdr:to>
      <xdr:col>15</xdr:col>
      <xdr:colOff>381000</xdr:colOff>
      <xdr:row>13</xdr:row>
      <xdr:rowOff>190501</xdr:rowOff>
    </xdr:to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5A4459D1-FF11-4B09-AF26-3A2180D09F09}"/>
            </a:ext>
          </a:extLst>
        </xdr:cNvPr>
        <xdr:cNvSpPr txBox="1"/>
      </xdr:nvSpPr>
      <xdr:spPr>
        <a:xfrm>
          <a:off x="15700375" y="4524376"/>
          <a:ext cx="3841750" cy="635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Arial" panose="020B0604020202020204" pitchFamily="34" charset="0"/>
              <a:cs typeface="Arial" panose="020B0604020202020204" pitchFamily="34" charset="0"/>
            </a:rPr>
            <a:t>Keresési érték</a:t>
          </a: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: A kitöltendő táblázatban a telephely azonosítója.</a:t>
          </a:r>
        </a:p>
      </xdr:txBody>
    </xdr:sp>
    <xdr:clientData/>
  </xdr:twoCellAnchor>
  <xdr:twoCellAnchor>
    <xdr:from>
      <xdr:col>11</xdr:col>
      <xdr:colOff>746125</xdr:colOff>
      <xdr:row>24</xdr:row>
      <xdr:rowOff>15876</xdr:rowOff>
    </xdr:from>
    <xdr:to>
      <xdr:col>15</xdr:col>
      <xdr:colOff>396875</xdr:colOff>
      <xdr:row>31</xdr:row>
      <xdr:rowOff>0</xdr:rowOff>
    </xdr:to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13267683-0B33-4B9C-8FA7-B0E262A69FFD}"/>
            </a:ext>
          </a:extLst>
        </xdr:cNvPr>
        <xdr:cNvSpPr txBox="1"/>
      </xdr:nvSpPr>
      <xdr:spPr>
        <a:xfrm>
          <a:off x="15716250" y="7350126"/>
          <a:ext cx="3841750" cy="13176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Oszlop_szám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 kijelölt táblán belül hányadik oszlopban keressen. A Törzsadatok táblán belül a Települések oszlop a harmadik, így egy 3-as számot kell beírnunk. </a:t>
          </a:r>
        </a:p>
        <a:p>
          <a:endParaRPr lang="hu-HU" sz="14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746125</xdr:colOff>
      <xdr:row>32</xdr:row>
      <xdr:rowOff>15876</xdr:rowOff>
    </xdr:from>
    <xdr:to>
      <xdr:col>15</xdr:col>
      <xdr:colOff>412750</xdr:colOff>
      <xdr:row>37</xdr:row>
      <xdr:rowOff>31750</xdr:rowOff>
    </xdr:to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5B8F24C-0D45-4816-93CF-376FE8FF24DE}"/>
            </a:ext>
          </a:extLst>
        </xdr:cNvPr>
        <xdr:cNvSpPr txBox="1"/>
      </xdr:nvSpPr>
      <xdr:spPr>
        <a:xfrm>
          <a:off x="15716250" y="8874126"/>
          <a:ext cx="3857625" cy="96837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</a:t>
          </a:r>
          <a:r>
            <a:rPr lang="hu-HU" sz="14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Tartományban_keres</a:t>
          </a:r>
          <a:r>
            <a:rPr lang="hu-HU" sz="14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mezőbe a "HAMIS" értéket kell beírnunk, ha pontosan a táblázatban szereplő értéket szeretnénk eredményül kapni.</a:t>
          </a:r>
        </a:p>
      </xdr:txBody>
    </xdr:sp>
    <xdr:clientData/>
  </xdr:twoCellAnchor>
  <xdr:twoCellAnchor editAs="oneCell">
    <xdr:from>
      <xdr:col>4</xdr:col>
      <xdr:colOff>476250</xdr:colOff>
      <xdr:row>64</xdr:row>
      <xdr:rowOff>40822</xdr:rowOff>
    </xdr:from>
    <xdr:to>
      <xdr:col>4</xdr:col>
      <xdr:colOff>921297</xdr:colOff>
      <xdr:row>69</xdr:row>
      <xdr:rowOff>116153</xdr:rowOff>
    </xdr:to>
    <xdr:pic>
      <xdr:nvPicPr>
        <xdr:cNvPr id="30" name="Kép 29">
          <a:extLst>
            <a:ext uri="{FF2B5EF4-FFF2-40B4-BE49-F238E27FC236}">
              <a16:creationId xmlns:a16="http://schemas.microsoft.com/office/drawing/2014/main" id="{5BC86C93-DCC8-4A72-99B7-33F52B397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08714" y="16151679"/>
          <a:ext cx="445047" cy="1286367"/>
        </a:xfrm>
        <a:prstGeom prst="rect">
          <a:avLst/>
        </a:prstGeom>
      </xdr:spPr>
    </xdr:pic>
    <xdr:clientData/>
  </xdr:twoCellAnchor>
  <xdr:twoCellAnchor editAs="oneCell">
    <xdr:from>
      <xdr:col>8</xdr:col>
      <xdr:colOff>1074964</xdr:colOff>
      <xdr:row>63</xdr:row>
      <xdr:rowOff>204108</xdr:rowOff>
    </xdr:from>
    <xdr:to>
      <xdr:col>8</xdr:col>
      <xdr:colOff>1520010</xdr:colOff>
      <xdr:row>69</xdr:row>
      <xdr:rowOff>48118</xdr:rowOff>
    </xdr:to>
    <xdr:pic>
      <xdr:nvPicPr>
        <xdr:cNvPr id="32" name="Kép 31">
          <a:extLst>
            <a:ext uri="{FF2B5EF4-FFF2-40B4-BE49-F238E27FC236}">
              <a16:creationId xmlns:a16="http://schemas.microsoft.com/office/drawing/2014/main" id="{7605F4FD-AFB1-4861-BA4E-229545DF9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29607" y="14056179"/>
          <a:ext cx="445046" cy="1286367"/>
        </a:xfrm>
        <a:prstGeom prst="rect">
          <a:avLst/>
        </a:prstGeom>
      </xdr:spPr>
    </xdr:pic>
    <xdr:clientData/>
  </xdr:twoCellAnchor>
  <xdr:twoCellAnchor>
    <xdr:from>
      <xdr:col>9</xdr:col>
      <xdr:colOff>938892</xdr:colOff>
      <xdr:row>60</xdr:row>
      <xdr:rowOff>95250</xdr:rowOff>
    </xdr:from>
    <xdr:to>
      <xdr:col>13</xdr:col>
      <xdr:colOff>848177</xdr:colOff>
      <xdr:row>64</xdr:row>
      <xdr:rowOff>13606</xdr:rowOff>
    </xdr:to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45D94B23-43BD-415E-8E23-98BB6274F5E6}"/>
            </a:ext>
          </a:extLst>
        </xdr:cNvPr>
        <xdr:cNvSpPr txBox="1"/>
      </xdr:nvSpPr>
      <xdr:spPr>
        <a:xfrm>
          <a:off x="13715999" y="15362464"/>
          <a:ext cx="3855357" cy="7619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Arial" panose="020B0604020202020204" pitchFamily="34" charset="0"/>
              <a:cs typeface="Arial" panose="020B0604020202020204" pitchFamily="34" charset="0"/>
            </a:rPr>
            <a:t>Keresési érték</a:t>
          </a: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: Az érték,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melynek sorszámát szeretnénk megkapni az oszlopon vagy soron belül.</a:t>
          </a:r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938892</xdr:colOff>
      <xdr:row>65</xdr:row>
      <xdr:rowOff>54429</xdr:rowOff>
    </xdr:from>
    <xdr:to>
      <xdr:col>13</xdr:col>
      <xdr:colOff>848177</xdr:colOff>
      <xdr:row>67</xdr:row>
      <xdr:rowOff>136073</xdr:rowOff>
    </xdr:to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11BD1483-415A-4193-AA13-3A2248BBF3B0}"/>
            </a:ext>
          </a:extLst>
        </xdr:cNvPr>
        <xdr:cNvSpPr txBox="1"/>
      </xdr:nvSpPr>
      <xdr:spPr>
        <a:xfrm>
          <a:off x="13715999" y="16396608"/>
          <a:ext cx="3855357" cy="5442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Arial" panose="020B0604020202020204" pitchFamily="34" charset="0"/>
              <a:cs typeface="Arial" panose="020B0604020202020204" pitchFamily="34" charset="0"/>
            </a:rPr>
            <a:t>Tábla</a:t>
          </a: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: Ki kell jelölni az oszlopot vagy sort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, ahol az érték sorszámát szeretnénk kikeresni.</a:t>
          </a:r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952499</xdr:colOff>
      <xdr:row>68</xdr:row>
      <xdr:rowOff>190500</xdr:rowOff>
    </xdr:from>
    <xdr:to>
      <xdr:col>13</xdr:col>
      <xdr:colOff>861784</xdr:colOff>
      <xdr:row>71</xdr:row>
      <xdr:rowOff>40822</xdr:rowOff>
    </xdr:to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2C98F86B-0158-4006-AFF2-4CD470FF300D}"/>
            </a:ext>
          </a:extLst>
        </xdr:cNvPr>
        <xdr:cNvSpPr txBox="1"/>
      </xdr:nvSpPr>
      <xdr:spPr>
        <a:xfrm>
          <a:off x="13729606" y="17226643"/>
          <a:ext cx="3855357" cy="5442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Arial" panose="020B0604020202020204" pitchFamily="34" charset="0"/>
              <a:cs typeface="Arial" panose="020B0604020202020204" pitchFamily="34" charset="0"/>
            </a:rPr>
            <a:t>Egyezés típus</a:t>
          </a: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Pontos egyezéshez ide szintén "HAMIS" vagy 0 értéket kell írni.</a:t>
          </a:r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312964</xdr:colOff>
      <xdr:row>88</xdr:row>
      <xdr:rowOff>1</xdr:rowOff>
    </xdr:from>
    <xdr:to>
      <xdr:col>7</xdr:col>
      <xdr:colOff>758011</xdr:colOff>
      <xdr:row>93</xdr:row>
      <xdr:rowOff>129761</xdr:rowOff>
    </xdr:to>
    <xdr:pic>
      <xdr:nvPicPr>
        <xdr:cNvPr id="36" name="Kép 35">
          <a:extLst>
            <a:ext uri="{FF2B5EF4-FFF2-40B4-BE49-F238E27FC236}">
              <a16:creationId xmlns:a16="http://schemas.microsoft.com/office/drawing/2014/main" id="{CB0D25F2-B111-4902-958A-B2BAD2814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6000" y="20791715"/>
          <a:ext cx="445047" cy="1286367"/>
        </a:xfrm>
        <a:prstGeom prst="rect">
          <a:avLst/>
        </a:prstGeom>
      </xdr:spPr>
    </xdr:pic>
    <xdr:clientData/>
  </xdr:twoCellAnchor>
  <xdr:twoCellAnchor editAs="oneCell">
    <xdr:from>
      <xdr:col>7</xdr:col>
      <xdr:colOff>1088571</xdr:colOff>
      <xdr:row>86</xdr:row>
      <xdr:rowOff>68036</xdr:rowOff>
    </xdr:from>
    <xdr:to>
      <xdr:col>10</xdr:col>
      <xdr:colOff>649254</xdr:colOff>
      <xdr:row>94</xdr:row>
      <xdr:rowOff>95250</xdr:rowOff>
    </xdr:to>
    <xdr:pic>
      <xdr:nvPicPr>
        <xdr:cNvPr id="37" name="Kép 36">
          <a:extLst>
            <a:ext uri="{FF2B5EF4-FFF2-40B4-BE49-F238E27FC236}">
              <a16:creationId xmlns:a16="http://schemas.microsoft.com/office/drawing/2014/main" id="{F56D6EC3-2AE6-45C6-A82A-3B4A22955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81607" y="21730607"/>
          <a:ext cx="4921898" cy="1877785"/>
        </a:xfrm>
        <a:prstGeom prst="rect">
          <a:avLst/>
        </a:prstGeom>
      </xdr:spPr>
    </xdr:pic>
    <xdr:clientData/>
  </xdr:twoCellAnchor>
  <xdr:twoCellAnchor>
    <xdr:from>
      <xdr:col>7</xdr:col>
      <xdr:colOff>1850571</xdr:colOff>
      <xdr:row>96</xdr:row>
      <xdr:rowOff>13608</xdr:rowOff>
    </xdr:from>
    <xdr:to>
      <xdr:col>10</xdr:col>
      <xdr:colOff>303893</xdr:colOff>
      <xdr:row>98</xdr:row>
      <xdr:rowOff>136071</xdr:rowOff>
    </xdr:to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A5A05F69-3A3A-4602-91F0-FA4D6227C130}"/>
            </a:ext>
          </a:extLst>
        </xdr:cNvPr>
        <xdr:cNvSpPr txBox="1"/>
      </xdr:nvSpPr>
      <xdr:spPr>
        <a:xfrm>
          <a:off x="12123964" y="21485679"/>
          <a:ext cx="3651250" cy="585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Mivel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adattömbön (cellatartományon) belül szeretnénk keresni, jelöljük ki az első sort!</a:t>
          </a:r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557894</xdr:colOff>
      <xdr:row>103</xdr:row>
      <xdr:rowOff>190501</xdr:rowOff>
    </xdr:from>
    <xdr:to>
      <xdr:col>2</xdr:col>
      <xdr:colOff>1002941</xdr:colOff>
      <xdr:row>109</xdr:row>
      <xdr:rowOff>88940</xdr:rowOff>
    </xdr:to>
    <xdr:pic>
      <xdr:nvPicPr>
        <xdr:cNvPr id="43" name="Kép 42">
          <a:extLst>
            <a:ext uri="{FF2B5EF4-FFF2-40B4-BE49-F238E27FC236}">
              <a16:creationId xmlns:a16="http://schemas.microsoft.com/office/drawing/2014/main" id="{67347A11-2C12-4E4E-BE6F-68ACB96F7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4144" y="25744715"/>
          <a:ext cx="445047" cy="1286367"/>
        </a:xfrm>
        <a:prstGeom prst="rect">
          <a:avLst/>
        </a:prstGeom>
      </xdr:spPr>
    </xdr:pic>
    <xdr:clientData/>
  </xdr:twoCellAnchor>
  <xdr:twoCellAnchor>
    <xdr:from>
      <xdr:col>6</xdr:col>
      <xdr:colOff>2217963</xdr:colOff>
      <xdr:row>107</xdr:row>
      <xdr:rowOff>40822</xdr:rowOff>
    </xdr:from>
    <xdr:to>
      <xdr:col>9</xdr:col>
      <xdr:colOff>537935</xdr:colOff>
      <xdr:row>115</xdr:row>
      <xdr:rowOff>81643</xdr:rowOff>
    </xdr:to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A5C70AAF-3C8F-45A6-8F02-772100811A92}"/>
            </a:ext>
          </a:extLst>
        </xdr:cNvPr>
        <xdr:cNvSpPr txBox="1"/>
      </xdr:nvSpPr>
      <xdr:spPr>
        <a:xfrm>
          <a:off x="10178142" y="24057429"/>
          <a:ext cx="4865007" cy="1646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latin typeface="Arial" panose="020B0604020202020204" pitchFamily="34" charset="0"/>
              <a:cs typeface="Arial" panose="020B0604020202020204" pitchFamily="34" charset="0"/>
            </a:rPr>
            <a:t>Tömb</a:t>
          </a: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A tartomány, ahol az értéket keressük. Jelen esetben elég azt az oszlopot (Telephelyazonosító) kijelölnünk, ahol az értéket keressük.</a:t>
          </a:r>
        </a:p>
        <a:p>
          <a:endParaRPr lang="hu-H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400" b="1" baseline="0">
              <a:latin typeface="Arial" panose="020B0604020202020204" pitchFamily="34" charset="0"/>
              <a:cs typeface="Arial" panose="020B0604020202020204" pitchFamily="34" charset="0"/>
            </a:rPr>
            <a:t>Fontos, hogy ha csak egy oszlopot jelölünk ki, nem kell oszlopszámot beírni.</a:t>
          </a:r>
          <a:endParaRPr lang="hu-HU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1142999</xdr:colOff>
      <xdr:row>60</xdr:row>
      <xdr:rowOff>27215</xdr:rowOff>
    </xdr:from>
    <xdr:to>
      <xdr:col>7</xdr:col>
      <xdr:colOff>1905000</xdr:colOff>
      <xdr:row>77</xdr:row>
      <xdr:rowOff>97470</xdr:rowOff>
    </xdr:to>
    <xdr:pic>
      <xdr:nvPicPr>
        <xdr:cNvPr id="46" name="Kép 45">
          <a:extLst>
            <a:ext uri="{FF2B5EF4-FFF2-40B4-BE49-F238E27FC236}">
              <a16:creationId xmlns:a16="http://schemas.microsoft.com/office/drawing/2014/main" id="{B1D3E927-F35F-4E75-AA0B-B352F342D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11535" y="15294429"/>
          <a:ext cx="7279822" cy="3975505"/>
        </a:xfrm>
        <a:prstGeom prst="rect">
          <a:avLst/>
        </a:prstGeom>
      </xdr:spPr>
    </xdr:pic>
    <xdr:clientData/>
  </xdr:twoCellAnchor>
  <xdr:twoCellAnchor editAs="oneCell">
    <xdr:from>
      <xdr:col>2</xdr:col>
      <xdr:colOff>1142999</xdr:colOff>
      <xdr:row>96</xdr:row>
      <xdr:rowOff>54426</xdr:rowOff>
    </xdr:from>
    <xdr:to>
      <xdr:col>6</xdr:col>
      <xdr:colOff>1771196</xdr:colOff>
      <xdr:row>116</xdr:row>
      <xdr:rowOff>41823</xdr:rowOff>
    </xdr:to>
    <xdr:pic>
      <xdr:nvPicPr>
        <xdr:cNvPr id="47" name="Kép 46">
          <a:extLst>
            <a:ext uri="{FF2B5EF4-FFF2-40B4-BE49-F238E27FC236}">
              <a16:creationId xmlns:a16="http://schemas.microsoft.com/office/drawing/2014/main" id="{D86BD14F-AA51-4B14-B827-48E174AC8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19249" y="24016605"/>
          <a:ext cx="8123465" cy="4328075"/>
        </a:xfrm>
        <a:prstGeom prst="rect">
          <a:avLst/>
        </a:prstGeom>
      </xdr:spPr>
    </xdr:pic>
    <xdr:clientData/>
  </xdr:twoCellAnchor>
  <xdr:twoCellAnchor>
    <xdr:from>
      <xdr:col>4</xdr:col>
      <xdr:colOff>183697</xdr:colOff>
      <xdr:row>154</xdr:row>
      <xdr:rowOff>130970</xdr:rowOff>
    </xdr:from>
    <xdr:to>
      <xdr:col>4</xdr:col>
      <xdr:colOff>1020535</xdr:colOff>
      <xdr:row>154</xdr:row>
      <xdr:rowOff>130970</xdr:rowOff>
    </xdr:to>
    <xdr:cxnSp macro="">
      <xdr:nvCxnSpPr>
        <xdr:cNvPr id="49" name="Egyenes összekötő nyíllal 48">
          <a:extLst>
            <a:ext uri="{FF2B5EF4-FFF2-40B4-BE49-F238E27FC236}">
              <a16:creationId xmlns:a16="http://schemas.microsoft.com/office/drawing/2014/main" id="{5CFB8B5D-75D2-4805-9FF9-9FCA730B6A22}"/>
            </a:ext>
          </a:extLst>
        </xdr:cNvPr>
        <xdr:cNvCxnSpPr/>
      </xdr:nvCxnSpPr>
      <xdr:spPr>
        <a:xfrm>
          <a:off x="4252233" y="38339827"/>
          <a:ext cx="836838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1333498</xdr:colOff>
      <xdr:row>162</xdr:row>
      <xdr:rowOff>54429</xdr:rowOff>
    </xdr:from>
    <xdr:to>
      <xdr:col>14</xdr:col>
      <xdr:colOff>693964</xdr:colOff>
      <xdr:row>165</xdr:row>
      <xdr:rowOff>1</xdr:rowOff>
    </xdr:to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67820BCE-66E5-4BAB-A941-A9C4AE4E3F85}"/>
            </a:ext>
          </a:extLst>
        </xdr:cNvPr>
        <xdr:cNvSpPr txBox="1"/>
      </xdr:nvSpPr>
      <xdr:spPr>
        <a:xfrm>
          <a:off x="9293677" y="36712072"/>
          <a:ext cx="11185073" cy="61232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A függvénykombináció használatának egy másik módja, ha a HOL.VAN függvényt egy segédtáblába írjuk.</a:t>
          </a:r>
        </a:p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Ezzel sok időt takaríthatunk meg, hiszen elég egyszer használnunk és az INDEX függvénybe egyszerű cellahivatkozással illesztjük be. </a:t>
          </a:r>
        </a:p>
      </xdr:txBody>
    </xdr:sp>
    <xdr:clientData/>
  </xdr:twoCellAnchor>
  <xdr:twoCellAnchor>
    <xdr:from>
      <xdr:col>6</xdr:col>
      <xdr:colOff>1347106</xdr:colOff>
      <xdr:row>165</xdr:row>
      <xdr:rowOff>149678</xdr:rowOff>
    </xdr:from>
    <xdr:to>
      <xdr:col>14</xdr:col>
      <xdr:colOff>721178</xdr:colOff>
      <xdr:row>168</xdr:row>
      <xdr:rowOff>40821</xdr:rowOff>
    </xdr:to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463E2428-C377-4241-A154-94187BA208F2}"/>
            </a:ext>
          </a:extLst>
        </xdr:cNvPr>
        <xdr:cNvSpPr txBox="1"/>
      </xdr:nvSpPr>
      <xdr:spPr>
        <a:xfrm>
          <a:off x="9620249" y="41624249"/>
          <a:ext cx="9797143" cy="58510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A táblázatban a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Sorszám oszlopba írjuk a HOL.VAN függvénnyel kikeresett sorszámokat.</a:t>
          </a:r>
        </a:p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Fontos megemlíteni, hogy ezt a segédoszlopot a munkafüzeten belül bárhova tehetjük és hivatkozhatunk rá.</a:t>
          </a:r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1347106</xdr:colOff>
      <xdr:row>168</xdr:row>
      <xdr:rowOff>231321</xdr:rowOff>
    </xdr:from>
    <xdr:to>
      <xdr:col>14</xdr:col>
      <xdr:colOff>721178</xdr:colOff>
      <xdr:row>173</xdr:row>
      <xdr:rowOff>163287</xdr:rowOff>
    </xdr:to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63F2729-FB06-4033-860B-A4ACEDE3FB0A}"/>
            </a:ext>
          </a:extLst>
        </xdr:cNvPr>
        <xdr:cNvSpPr txBox="1"/>
      </xdr:nvSpPr>
      <xdr:spPr>
        <a:xfrm>
          <a:off x="9620249" y="42672000"/>
          <a:ext cx="9797143" cy="115660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 u="sng">
              <a:latin typeface="Arial" panose="020B0604020202020204" pitchFamily="34" charset="0"/>
              <a:cs typeface="Arial" panose="020B0604020202020204" pitchFamily="34" charset="0"/>
            </a:rPr>
            <a:t>Összegezve</a:t>
          </a:r>
          <a:r>
            <a:rPr lang="hu-HU" sz="1400" u="sng" baseline="0">
              <a:latin typeface="Arial" panose="020B0604020202020204" pitchFamily="34" charset="0"/>
              <a:cs typeface="Arial" panose="020B0604020202020204" pitchFamily="34" charset="0"/>
            </a:rPr>
            <a:t> a lépéseket: </a:t>
          </a:r>
        </a:p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1. A sorszám oszlopba kiszámítjuk a telephelyvezetők sorszámait az oszlopon belül (ez lesz a segédtábla).</a:t>
          </a:r>
        </a:p>
        <a:p>
          <a:pPr algn="l">
            <a:lnSpc>
              <a:spcPct val="100000"/>
            </a:lnSpc>
            <a:spcAft>
              <a:spcPts val="600"/>
            </a:spcAft>
          </a:pP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2. INDEX függvény segítségével megadjuk a telepazonosítót és a település nevét. A sorszám megadásánál a Sorszám oszlopbeli értékre hivatkozunk.</a:t>
          </a:r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136072</xdr:colOff>
      <xdr:row>182</xdr:row>
      <xdr:rowOff>108857</xdr:rowOff>
    </xdr:from>
    <xdr:to>
      <xdr:col>8</xdr:col>
      <xdr:colOff>1564822</xdr:colOff>
      <xdr:row>184</xdr:row>
      <xdr:rowOff>122465</xdr:rowOff>
    </xdr:to>
    <xdr:sp macro="" textlink="">
      <xdr:nvSpPr>
        <xdr:cNvPr id="57" name="Nyíl: jobbra mutató 56">
          <a:extLst>
            <a:ext uri="{FF2B5EF4-FFF2-40B4-BE49-F238E27FC236}">
              <a16:creationId xmlns:a16="http://schemas.microsoft.com/office/drawing/2014/main" id="{91169FD3-2C20-48B0-9041-4EC808FA86E5}"/>
            </a:ext>
          </a:extLst>
        </xdr:cNvPr>
        <xdr:cNvSpPr/>
      </xdr:nvSpPr>
      <xdr:spPr>
        <a:xfrm>
          <a:off x="10722429" y="45842464"/>
          <a:ext cx="3810000" cy="503465"/>
        </a:xfrm>
        <a:prstGeom prst="rightArrow">
          <a:avLst>
            <a:gd name="adj1" fmla="val 43549"/>
            <a:gd name="adj2" fmla="val 53226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272142</xdr:colOff>
      <xdr:row>180</xdr:row>
      <xdr:rowOff>54430</xdr:rowOff>
    </xdr:from>
    <xdr:to>
      <xdr:col>14</xdr:col>
      <xdr:colOff>1102178</xdr:colOff>
      <xdr:row>185</xdr:row>
      <xdr:rowOff>87086</xdr:rowOff>
    </xdr:to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452D551F-3361-4A75-AEF4-11706F83E586}"/>
            </a:ext>
          </a:extLst>
        </xdr:cNvPr>
        <xdr:cNvSpPr txBox="1"/>
      </xdr:nvSpPr>
      <xdr:spPr>
        <a:xfrm>
          <a:off x="15337971" y="40179173"/>
          <a:ext cx="6262007" cy="116477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Az árbevétel oszlop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függvényében rögzítsük a sorszámot:</a:t>
          </a:r>
        </a:p>
        <a:p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 (INDEX(Törzsadatok!G1:G20;</a:t>
          </a:r>
          <a:r>
            <a:rPr lang="hu-HU" sz="14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'Excel-tippek'!$D$204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;)</a:t>
          </a:r>
        </a:p>
        <a:p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Jobbra másoljuk végig a függvényt! </a:t>
          </a:r>
        </a:p>
        <a:p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Fontos, hogy az oszlopok a törzsadattáblában is egymás után következzenek.</a:t>
          </a:r>
        </a:p>
        <a:p>
          <a:endParaRPr lang="hu-HU" sz="14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2306409</xdr:colOff>
      <xdr:row>184</xdr:row>
      <xdr:rowOff>95254</xdr:rowOff>
    </xdr:from>
    <xdr:to>
      <xdr:col>7</xdr:col>
      <xdr:colOff>496660</xdr:colOff>
      <xdr:row>191</xdr:row>
      <xdr:rowOff>27218</xdr:rowOff>
    </xdr:to>
    <xdr:sp macro="" textlink="">
      <xdr:nvSpPr>
        <xdr:cNvPr id="59" name="Nyíl: jobbra mutató 58">
          <a:extLst>
            <a:ext uri="{FF2B5EF4-FFF2-40B4-BE49-F238E27FC236}">
              <a16:creationId xmlns:a16="http://schemas.microsoft.com/office/drawing/2014/main" id="{0792E838-3E44-43F5-ACBF-6050CA8BC6CF}"/>
            </a:ext>
          </a:extLst>
        </xdr:cNvPr>
        <xdr:cNvSpPr/>
      </xdr:nvSpPr>
      <xdr:spPr>
        <a:xfrm rot="5400000">
          <a:off x="9695089" y="42508717"/>
          <a:ext cx="1646464" cy="503465"/>
        </a:xfrm>
        <a:prstGeom prst="rightArrow">
          <a:avLst>
            <a:gd name="adj1" fmla="val 43549"/>
            <a:gd name="adj2" fmla="val 53226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9</xdr:col>
      <xdr:colOff>258535</xdr:colOff>
      <xdr:row>186</xdr:row>
      <xdr:rowOff>231323</xdr:rowOff>
    </xdr:from>
    <xdr:to>
      <xdr:col>14</xdr:col>
      <xdr:colOff>1088571</xdr:colOff>
      <xdr:row>190</xdr:row>
      <xdr:rowOff>95250</xdr:rowOff>
    </xdr:to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F3111813-9DEC-43D3-BD72-2E4BD397073C}"/>
            </a:ext>
          </a:extLst>
        </xdr:cNvPr>
        <xdr:cNvSpPr txBox="1"/>
      </xdr:nvSpPr>
      <xdr:spPr>
        <a:xfrm>
          <a:off x="14965135" y="42960473"/>
          <a:ext cx="6144986" cy="85452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>
              <a:latin typeface="Arial" panose="020B0604020202020204" pitchFamily="34" charset="0"/>
              <a:cs typeface="Arial" panose="020B0604020202020204" pitchFamily="34" charset="0"/>
            </a:rPr>
            <a:t>Ha </a:t>
          </a:r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végigmásoltuk jobbra, oldjuk fel a sorszámok rögzítését!</a:t>
          </a:r>
        </a:p>
        <a:p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Rögzítsük az oszlophoz tartozó táblákat a lemásolt függvényekben! </a:t>
          </a:r>
        </a:p>
        <a:p>
          <a:r>
            <a:rPr lang="hu-HU" sz="1400" baseline="0">
              <a:latin typeface="Arial" panose="020B0604020202020204" pitchFamily="34" charset="0"/>
              <a:cs typeface="Arial" panose="020B0604020202020204" pitchFamily="34" charset="0"/>
            </a:rPr>
            <a:t>Így már lefele is végig tudjuk másolni a függvényt.</a:t>
          </a:r>
        </a:p>
      </xdr:txBody>
    </xdr:sp>
    <xdr:clientData/>
  </xdr:twoCellAnchor>
  <xdr:twoCellAnchor>
    <xdr:from>
      <xdr:col>4</xdr:col>
      <xdr:colOff>217714</xdr:colOff>
      <xdr:row>209</xdr:row>
      <xdr:rowOff>108858</xdr:rowOff>
    </xdr:from>
    <xdr:to>
      <xdr:col>4</xdr:col>
      <xdr:colOff>1592036</xdr:colOff>
      <xdr:row>209</xdr:row>
      <xdr:rowOff>108858</xdr:rowOff>
    </xdr:to>
    <xdr:cxnSp macro="">
      <xdr:nvCxnSpPr>
        <xdr:cNvPr id="38" name="Egyenes összekötő nyíllal 37">
          <a:extLst>
            <a:ext uri="{FF2B5EF4-FFF2-40B4-BE49-F238E27FC236}">
              <a16:creationId xmlns:a16="http://schemas.microsoft.com/office/drawing/2014/main" id="{77FC0CC0-861E-49EF-8518-98A1BEC54997}"/>
            </a:ext>
          </a:extLst>
        </xdr:cNvPr>
        <xdr:cNvCxnSpPr/>
      </xdr:nvCxnSpPr>
      <xdr:spPr>
        <a:xfrm>
          <a:off x="3973285" y="48033215"/>
          <a:ext cx="1374322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488497</xdr:colOff>
      <xdr:row>15</xdr:row>
      <xdr:rowOff>21319</xdr:rowOff>
    </xdr:from>
    <xdr:to>
      <xdr:col>10</xdr:col>
      <xdr:colOff>917122</xdr:colOff>
      <xdr:row>20</xdr:row>
      <xdr:rowOff>102961</xdr:rowOff>
    </xdr:to>
    <xdr:sp macro="" textlink="">
      <xdr:nvSpPr>
        <xdr:cNvPr id="39" name="Nyíl: jobbra mutató 15">
          <a:extLst>
            <a:ext uri="{FF2B5EF4-FFF2-40B4-BE49-F238E27FC236}">
              <a16:creationId xmlns:a16="http://schemas.microsoft.com/office/drawing/2014/main" id="{3995ACE3-5CC6-465E-9685-8C55146B6104}"/>
            </a:ext>
          </a:extLst>
        </xdr:cNvPr>
        <xdr:cNvSpPr/>
      </xdr:nvSpPr>
      <xdr:spPr>
        <a:xfrm>
          <a:off x="16555811" y="4081690"/>
          <a:ext cx="428625" cy="1224642"/>
        </a:xfrm>
        <a:prstGeom prst="rightArrow">
          <a:avLst>
            <a:gd name="adj1" fmla="val 63158"/>
            <a:gd name="adj2" fmla="val 100000"/>
          </a:avLst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7"/>
  <sheetViews>
    <sheetView showGridLines="0" tabSelected="1" topLeftCell="C193" zoomScale="70" zoomScaleNormal="70" workbookViewId="0">
      <selection activeCell="C206" sqref="C206:O207"/>
    </sheetView>
  </sheetViews>
  <sheetFormatPr defaultColWidth="0" defaultRowHeight="14.5" zeroHeight="1" x14ac:dyDescent="0.35"/>
  <cols>
    <col min="1" max="1" width="3.08984375" customWidth="1"/>
    <col min="2" max="2" width="4" customWidth="1"/>
    <col min="3" max="3" width="24.54296875" customWidth="1"/>
    <col min="4" max="4" width="24.6328125" customWidth="1"/>
    <col min="5" max="5" width="27.08984375" customWidth="1"/>
    <col min="6" max="6" width="35.90625" customWidth="1"/>
    <col min="7" max="7" width="34.6328125" bestFit="1" customWidth="1"/>
    <col min="8" max="8" width="38.08984375" customWidth="1"/>
    <col min="9" max="9" width="27.6328125" customWidth="1"/>
    <col min="10" max="10" width="14.54296875" customWidth="1"/>
    <col min="11" max="11" width="20.90625" customWidth="1"/>
    <col min="12" max="12" width="12.6328125" customWidth="1"/>
    <col min="13" max="13" width="9.08984375" customWidth="1"/>
    <col min="14" max="14" width="23.6328125" customWidth="1"/>
    <col min="15" max="15" width="18.453125" customWidth="1"/>
    <col min="16" max="16" width="16.453125" customWidth="1"/>
    <col min="17" max="17" width="0.54296875" customWidth="1"/>
    <col min="18" max="18" width="3.08984375" customWidth="1"/>
    <col min="19" max="19" width="3.08984375" style="25" hidden="1" customWidth="1"/>
    <col min="20" max="29" width="0" hidden="1" customWidth="1"/>
    <col min="30" max="16384" width="9.08984375" hidden="1"/>
  </cols>
  <sheetData>
    <row r="1" spans="1:28" x14ac:dyDescent="0.35">
      <c r="Q1" s="25"/>
      <c r="T1" s="25"/>
      <c r="U1" s="25"/>
      <c r="V1" s="25"/>
      <c r="W1" s="25"/>
      <c r="X1" s="25"/>
      <c r="Y1" s="25"/>
    </row>
    <row r="2" spans="1:28" ht="18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25"/>
      <c r="U2" s="25"/>
      <c r="V2" s="25"/>
      <c r="W2" s="25"/>
      <c r="X2" s="25"/>
      <c r="Y2" s="25"/>
    </row>
    <row r="3" spans="1:28" ht="40.5" customHeight="1" x14ac:dyDescent="0.35">
      <c r="A3" s="20"/>
      <c r="B3" s="22"/>
      <c r="D3" s="63" t="s">
        <v>53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44"/>
      <c r="Q3" s="24"/>
      <c r="R3" s="20"/>
      <c r="T3" s="24"/>
      <c r="U3" s="24"/>
      <c r="V3" s="24"/>
      <c r="W3" s="24"/>
      <c r="X3" s="24"/>
      <c r="Y3" s="24"/>
    </row>
    <row r="4" spans="1:28" x14ac:dyDescent="0.35">
      <c r="A4" s="20"/>
      <c r="B4" s="22"/>
      <c r="R4" s="20"/>
    </row>
    <row r="5" spans="1:28" ht="15" thickBot="1" x14ac:dyDescent="0.4">
      <c r="A5" s="20"/>
      <c r="B5" s="22"/>
      <c r="Q5" s="26"/>
      <c r="R5" s="20"/>
      <c r="T5" s="26"/>
      <c r="U5" s="26"/>
      <c r="V5" s="26"/>
      <c r="W5" s="26"/>
      <c r="X5" s="26"/>
      <c r="Y5" s="26"/>
    </row>
    <row r="6" spans="1:28" ht="15" customHeight="1" thickTop="1" x14ac:dyDescent="0.35">
      <c r="A6" s="20"/>
      <c r="B6" s="22"/>
      <c r="D6" s="64" t="s">
        <v>79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1"/>
      <c r="Q6" s="1"/>
      <c r="R6" s="20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 x14ac:dyDescent="0.35">
      <c r="A7" s="20"/>
      <c r="B7" s="22"/>
      <c r="C7" s="1"/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1"/>
      <c r="Q7" s="1"/>
      <c r="R7" s="20"/>
      <c r="T7" s="1"/>
      <c r="U7" s="1"/>
      <c r="V7" s="1"/>
      <c r="W7" s="1"/>
      <c r="X7" s="1"/>
      <c r="Y7" s="1"/>
      <c r="Z7" s="1"/>
      <c r="AA7" s="1"/>
      <c r="AB7" s="1"/>
    </row>
    <row r="8" spans="1:28" ht="27" customHeight="1" thickBot="1" x14ac:dyDescent="0.4">
      <c r="A8" s="20"/>
      <c r="B8" s="22"/>
      <c r="C8" s="1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1"/>
      <c r="Q8" s="1"/>
      <c r="R8" s="20"/>
      <c r="T8" s="1"/>
      <c r="U8" s="1"/>
      <c r="V8" s="1"/>
      <c r="W8" s="1"/>
      <c r="X8" s="1"/>
      <c r="Y8" s="1"/>
      <c r="Z8" s="1"/>
      <c r="AA8" s="1"/>
      <c r="AB8" s="1"/>
    </row>
    <row r="9" spans="1:28" ht="21" customHeight="1" thickTop="1" x14ac:dyDescent="0.35">
      <c r="A9" s="20"/>
      <c r="B9" s="22"/>
      <c r="P9" s="1"/>
      <c r="R9" s="20"/>
    </row>
    <row r="10" spans="1:28" ht="30" customHeight="1" x14ac:dyDescent="0.35">
      <c r="A10" s="20"/>
      <c r="B10" s="22"/>
      <c r="C10" s="74" t="s">
        <v>80</v>
      </c>
      <c r="D10" s="74"/>
      <c r="E10" s="74"/>
      <c r="F10" s="74"/>
      <c r="G10" s="74"/>
      <c r="H10" s="74"/>
      <c r="I10" s="74"/>
      <c r="J10" s="1"/>
      <c r="K10" s="1"/>
      <c r="L10" s="1"/>
      <c r="M10" s="1"/>
      <c r="N10" s="1"/>
      <c r="O10" s="1"/>
      <c r="P10" s="12"/>
      <c r="Q10" s="1"/>
      <c r="R10" s="20"/>
      <c r="T10" s="1"/>
      <c r="U10" s="1"/>
      <c r="V10" s="1"/>
      <c r="W10" s="1"/>
      <c r="X10" s="1"/>
      <c r="Y10" s="1"/>
      <c r="Z10" s="1"/>
      <c r="AA10" s="1"/>
      <c r="AB10" s="1"/>
    </row>
    <row r="11" spans="1:28" ht="22.5" customHeight="1" x14ac:dyDescent="0.35">
      <c r="A11" s="20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0"/>
      <c r="T11" s="1"/>
      <c r="U11" s="1"/>
      <c r="V11" s="1"/>
    </row>
    <row r="12" spans="1:28" ht="21" customHeight="1" x14ac:dyDescent="0.35">
      <c r="A12" s="20"/>
      <c r="B12" s="22"/>
      <c r="C12" s="84" t="s">
        <v>81</v>
      </c>
      <c r="D12" s="85"/>
      <c r="E12" s="85"/>
      <c r="F12" s="85"/>
      <c r="G12" s="85"/>
      <c r="H12" s="86"/>
      <c r="I12" s="1"/>
      <c r="J12" s="1"/>
      <c r="K12" s="1"/>
      <c r="L12" s="1"/>
      <c r="M12" s="1"/>
      <c r="N12" s="1"/>
      <c r="O12" s="1"/>
      <c r="P12" s="1"/>
      <c r="Q12" s="1"/>
      <c r="R12" s="20"/>
      <c r="T12" s="1"/>
      <c r="U12" s="1"/>
      <c r="V12" s="1"/>
    </row>
    <row r="13" spans="1:28" ht="24" customHeight="1" x14ac:dyDescent="0.35">
      <c r="A13" s="20"/>
      <c r="B13" s="22"/>
      <c r="R13" s="20"/>
    </row>
    <row r="14" spans="1:28" ht="18" customHeight="1" x14ac:dyDescent="0.35">
      <c r="A14" s="20"/>
      <c r="B14" s="22"/>
      <c r="N14" s="28"/>
      <c r="O14" s="28"/>
      <c r="P14" s="1"/>
      <c r="R14" s="20"/>
    </row>
    <row r="15" spans="1:28" ht="21.75" customHeight="1" x14ac:dyDescent="0.35">
      <c r="A15" s="20"/>
      <c r="B15" s="22"/>
      <c r="C15" s="2"/>
      <c r="N15" s="28"/>
      <c r="O15" s="28"/>
      <c r="R15" s="20"/>
    </row>
    <row r="16" spans="1:28" s="5" customFormat="1" ht="18" customHeight="1" x14ac:dyDescent="0.35">
      <c r="A16" s="21"/>
      <c r="B16" s="23"/>
      <c r="C16" s="6" t="s">
        <v>1</v>
      </c>
      <c r="D16" s="6" t="s">
        <v>2</v>
      </c>
      <c r="E16" s="6" t="s">
        <v>44</v>
      </c>
      <c r="N16" s="28"/>
      <c r="O16" s="28"/>
      <c r="R16" s="21"/>
      <c r="S16" s="42"/>
    </row>
    <row r="17" spans="1:18" ht="17.5" x14ac:dyDescent="0.35">
      <c r="A17" s="20"/>
      <c r="B17" s="22"/>
      <c r="C17" s="7">
        <v>211183</v>
      </c>
      <c r="D17" s="37" t="str">
        <f>VLOOKUP(C17,Törzsadatok!$A$1:$I$20,3,FALSE)</f>
        <v>Salgótarján</v>
      </c>
      <c r="E17" s="37">
        <f>VLOOKUP(C17,Törzsadatok!$A$1:$I$20,6,FALSE)</f>
        <v>3213</v>
      </c>
      <c r="R17" s="20"/>
    </row>
    <row r="18" spans="1:18" ht="18" customHeight="1" x14ac:dyDescent="0.35">
      <c r="A18" s="20"/>
      <c r="B18" s="22"/>
      <c r="C18" s="7">
        <v>220776</v>
      </c>
      <c r="D18" s="37" t="str">
        <f>VLOOKUP(C18,Törzsadatok!$A$1:$I$20,3,FALSE)</f>
        <v>Mezőkövesd</v>
      </c>
      <c r="E18" s="37">
        <f>VLOOKUP(C18,Törzsadatok!$A$1:$I$20,6,FALSE)</f>
        <v>210</v>
      </c>
      <c r="N18" s="28"/>
      <c r="O18" s="28"/>
      <c r="P18" s="28"/>
      <c r="R18" s="20"/>
    </row>
    <row r="19" spans="1:18" ht="18" customHeight="1" x14ac:dyDescent="0.35">
      <c r="A19" s="20"/>
      <c r="B19" s="22"/>
      <c r="C19" s="7">
        <v>823430</v>
      </c>
      <c r="D19" s="37" t="str">
        <f>VLOOKUP(C19,Törzsadatok!$A$1:$I$20,3,FALSE)</f>
        <v>Mezőtúr</v>
      </c>
      <c r="E19" s="37">
        <f>VLOOKUP(C19,Törzsadatok!$A$1:$I$20,6,FALSE)</f>
        <v>3189</v>
      </c>
      <c r="N19" s="28"/>
      <c r="O19" s="28"/>
      <c r="P19" s="28"/>
      <c r="R19" s="20"/>
    </row>
    <row r="20" spans="1:18" ht="18" customHeight="1" x14ac:dyDescent="0.35">
      <c r="A20" s="20"/>
      <c r="B20" s="22"/>
      <c r="C20" s="7">
        <v>349336</v>
      </c>
      <c r="D20" s="37" t="str">
        <f>VLOOKUP(C20,Törzsadatok!$A$1:$I$20,3,FALSE)</f>
        <v>Tiszaföldvár</v>
      </c>
      <c r="E20" s="37">
        <f>VLOOKUP(C20,Törzsadatok!$A$1:$I$20,6,FALSE)</f>
        <v>705</v>
      </c>
      <c r="N20" s="28"/>
      <c r="O20" s="28"/>
      <c r="P20" s="28"/>
      <c r="R20" s="20"/>
    </row>
    <row r="21" spans="1:18" x14ac:dyDescent="0.35">
      <c r="A21" s="20"/>
      <c r="B21" s="22"/>
      <c r="R21" s="20"/>
    </row>
    <row r="22" spans="1:18" x14ac:dyDescent="0.35">
      <c r="A22" s="20"/>
      <c r="B22" s="22"/>
      <c r="R22" s="20"/>
    </row>
    <row r="23" spans="1:18" x14ac:dyDescent="0.35">
      <c r="A23" s="20"/>
      <c r="B23" s="22"/>
      <c r="R23" s="20"/>
    </row>
    <row r="24" spans="1:18" x14ac:dyDescent="0.35">
      <c r="A24" s="20"/>
      <c r="B24" s="22"/>
      <c r="R24" s="20"/>
    </row>
    <row r="25" spans="1:18" x14ac:dyDescent="0.35">
      <c r="A25" s="20"/>
      <c r="B25" s="22"/>
      <c r="R25" s="20"/>
    </row>
    <row r="26" spans="1:18" x14ac:dyDescent="0.35">
      <c r="A26" s="20"/>
      <c r="B26" s="22"/>
      <c r="R26" s="20"/>
    </row>
    <row r="27" spans="1:18" x14ac:dyDescent="0.35">
      <c r="A27" s="20"/>
      <c r="B27" s="22"/>
      <c r="R27" s="20"/>
    </row>
    <row r="28" spans="1:18" x14ac:dyDescent="0.35">
      <c r="A28" s="20"/>
      <c r="B28" s="22"/>
      <c r="R28" s="20"/>
    </row>
    <row r="29" spans="1:18" x14ac:dyDescent="0.35">
      <c r="A29" s="20"/>
      <c r="B29" s="22"/>
      <c r="R29" s="20"/>
    </row>
    <row r="30" spans="1:18" x14ac:dyDescent="0.35">
      <c r="A30" s="20"/>
      <c r="B30" s="22"/>
      <c r="R30" s="20"/>
    </row>
    <row r="31" spans="1:18" x14ac:dyDescent="0.35">
      <c r="A31" s="20"/>
      <c r="B31" s="22"/>
      <c r="R31" s="20"/>
    </row>
    <row r="32" spans="1:18" x14ac:dyDescent="0.35">
      <c r="A32" s="20"/>
      <c r="B32" s="22"/>
      <c r="R32" s="20"/>
    </row>
    <row r="33" spans="1:22" x14ac:dyDescent="0.35">
      <c r="A33" s="20"/>
      <c r="B33" s="22"/>
      <c r="R33" s="20"/>
    </row>
    <row r="34" spans="1:22" x14ac:dyDescent="0.35">
      <c r="A34" s="20"/>
      <c r="B34" s="22"/>
      <c r="R34" s="20"/>
    </row>
    <row r="35" spans="1:22" x14ac:dyDescent="0.35">
      <c r="A35" s="20"/>
      <c r="B35" s="22"/>
      <c r="R35" s="20"/>
    </row>
    <row r="36" spans="1:22" x14ac:dyDescent="0.35">
      <c r="A36" s="20"/>
      <c r="B36" s="22"/>
      <c r="R36" s="20"/>
    </row>
    <row r="37" spans="1:22" x14ac:dyDescent="0.35">
      <c r="A37" s="20"/>
      <c r="B37" s="22"/>
      <c r="R37" s="20"/>
    </row>
    <row r="38" spans="1:22" x14ac:dyDescent="0.35">
      <c r="A38" s="20"/>
      <c r="B38" s="22"/>
      <c r="R38" s="20"/>
    </row>
    <row r="39" spans="1:22" ht="30.65" customHeight="1" x14ac:dyDescent="0.4">
      <c r="A39" s="20"/>
      <c r="B39" s="22"/>
      <c r="C39" s="45" t="s">
        <v>69</v>
      </c>
      <c r="R39" s="20"/>
    </row>
    <row r="40" spans="1:22" ht="15" customHeight="1" thickBot="1" x14ac:dyDescent="0.4">
      <c r="A40" s="20"/>
      <c r="B40" s="22"/>
      <c r="R40" s="20"/>
    </row>
    <row r="41" spans="1:22" ht="18" customHeight="1" x14ac:dyDescent="0.35">
      <c r="A41" s="20"/>
      <c r="B41" s="22"/>
      <c r="C41" s="76" t="s">
        <v>73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13"/>
      <c r="R41" s="20"/>
    </row>
    <row r="42" spans="1:22" ht="18" customHeight="1" x14ac:dyDescent="0.35">
      <c r="A42" s="20"/>
      <c r="B42" s="22"/>
      <c r="C42" s="79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80"/>
      <c r="P42" s="13"/>
      <c r="R42" s="20"/>
    </row>
    <row r="43" spans="1:22" ht="15" customHeight="1" x14ac:dyDescent="0.35">
      <c r="A43" s="20"/>
      <c r="B43" s="22"/>
      <c r="C43" s="79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80"/>
      <c r="P43" s="13"/>
      <c r="R43" s="20"/>
    </row>
    <row r="44" spans="1:22" ht="15" customHeight="1" x14ac:dyDescent="0.35">
      <c r="A44" s="20"/>
      <c r="B44" s="22"/>
      <c r="C44" s="79" t="s">
        <v>82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80"/>
      <c r="P44" s="13"/>
      <c r="Q44" s="13"/>
      <c r="R44" s="20"/>
      <c r="T44" s="3"/>
      <c r="U44" s="3"/>
      <c r="V44" s="3"/>
    </row>
    <row r="45" spans="1:22" ht="15" customHeight="1" x14ac:dyDescent="0.35">
      <c r="A45" s="20"/>
      <c r="B45" s="22"/>
      <c r="C45" s="79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80"/>
      <c r="P45" s="13"/>
      <c r="Q45" s="13"/>
      <c r="R45" s="20"/>
      <c r="T45" s="3"/>
      <c r="U45" s="3"/>
      <c r="V45" s="3"/>
    </row>
    <row r="46" spans="1:22" ht="15" customHeight="1" x14ac:dyDescent="0.35">
      <c r="A46" s="20"/>
      <c r="B46" s="22"/>
      <c r="C46" s="79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80"/>
      <c r="P46" s="13"/>
      <c r="Q46" s="13"/>
      <c r="R46" s="20"/>
      <c r="T46" s="3"/>
      <c r="U46" s="3"/>
      <c r="V46" s="3"/>
    </row>
    <row r="47" spans="1:22" ht="15" customHeight="1" x14ac:dyDescent="0.35">
      <c r="A47" s="20"/>
      <c r="B47" s="22"/>
      <c r="C47" s="46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7"/>
      <c r="P47" s="13"/>
      <c r="Q47" s="13"/>
      <c r="R47" s="20"/>
      <c r="T47" s="13"/>
      <c r="U47" s="13"/>
      <c r="V47" s="13"/>
    </row>
    <row r="48" spans="1:22" ht="15" customHeight="1" x14ac:dyDescent="0.35">
      <c r="A48" s="20"/>
      <c r="B48" s="22"/>
      <c r="C48" s="79" t="s">
        <v>83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80"/>
      <c r="P48" s="13"/>
      <c r="Q48" s="13"/>
      <c r="R48" s="20"/>
      <c r="T48" s="13"/>
      <c r="U48" s="13"/>
      <c r="V48" s="13"/>
    </row>
    <row r="49" spans="1:29" ht="15" customHeight="1" x14ac:dyDescent="0.35">
      <c r="A49" s="20"/>
      <c r="B49" s="22"/>
      <c r="C49" s="7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80"/>
      <c r="P49" s="13"/>
      <c r="Q49" s="13"/>
      <c r="R49" s="20"/>
      <c r="T49" s="13"/>
      <c r="U49" s="13"/>
      <c r="V49" s="13"/>
      <c r="W49" s="11"/>
      <c r="X49" s="11"/>
      <c r="Y49" s="11"/>
      <c r="Z49" s="11"/>
      <c r="AA49" s="11"/>
      <c r="AB49" s="11"/>
      <c r="AC49" s="11"/>
    </row>
    <row r="50" spans="1:29" ht="15" customHeight="1" thickBot="1" x14ac:dyDescent="0.4">
      <c r="A50" s="20"/>
      <c r="B50" s="2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  <c r="P50" s="13"/>
      <c r="Q50" s="13"/>
      <c r="R50" s="20"/>
      <c r="T50" s="13"/>
      <c r="U50" s="13"/>
      <c r="V50" s="13"/>
      <c r="W50" s="11"/>
      <c r="X50" s="11"/>
      <c r="Y50" s="11"/>
      <c r="Z50" s="11"/>
      <c r="AA50" s="11"/>
      <c r="AB50" s="11"/>
      <c r="AC50" s="11"/>
    </row>
    <row r="51" spans="1:29" x14ac:dyDescent="0.35">
      <c r="A51" s="20"/>
      <c r="B51" s="22"/>
      <c r="R51" s="20"/>
    </row>
    <row r="52" spans="1:29" ht="18" customHeight="1" x14ac:dyDescent="0.35">
      <c r="A52" s="20"/>
      <c r="B52" s="22"/>
      <c r="C52" s="87" t="s">
        <v>47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R52" s="20"/>
    </row>
    <row r="53" spans="1:29" ht="18" customHeight="1" x14ac:dyDescent="0.35">
      <c r="A53" s="20"/>
      <c r="B53" s="22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R53" s="20"/>
    </row>
    <row r="54" spans="1:29" x14ac:dyDescent="0.35">
      <c r="A54" s="20"/>
      <c r="B54" s="22"/>
      <c r="R54" s="20"/>
    </row>
    <row r="55" spans="1:29" x14ac:dyDescent="0.35">
      <c r="A55" s="20"/>
      <c r="B55" s="22"/>
      <c r="R55" s="20"/>
    </row>
    <row r="56" spans="1:29" ht="18" x14ac:dyDescent="0.4">
      <c r="A56" s="20"/>
      <c r="B56" s="22"/>
      <c r="C56" s="54" t="s">
        <v>71</v>
      </c>
      <c r="D56" s="55"/>
      <c r="E56" s="1"/>
      <c r="F56" s="1"/>
      <c r="H56" s="1"/>
      <c r="I56" s="1"/>
      <c r="J56" s="1"/>
      <c r="K56" s="1"/>
      <c r="L56" s="1"/>
      <c r="M56" s="1"/>
      <c r="R56" s="20"/>
    </row>
    <row r="57" spans="1:29" ht="15" customHeight="1" x14ac:dyDescent="0.35">
      <c r="A57" s="20"/>
      <c r="B57" s="22"/>
      <c r="C57" s="1"/>
      <c r="D57" s="1"/>
      <c r="E57" s="1"/>
      <c r="F57" s="1"/>
      <c r="H57" s="1"/>
      <c r="I57" s="1"/>
      <c r="J57" s="1"/>
      <c r="K57" s="1"/>
      <c r="L57" s="1"/>
      <c r="M57" s="1"/>
      <c r="R57" s="20"/>
    </row>
    <row r="58" spans="1:29" ht="15" customHeight="1" x14ac:dyDescent="0.35">
      <c r="A58" s="20"/>
      <c r="B58" s="22"/>
      <c r="C58" s="68" t="s">
        <v>84</v>
      </c>
      <c r="D58" s="68"/>
      <c r="E58" s="68"/>
      <c r="F58" s="68"/>
      <c r="G58" s="68"/>
      <c r="H58" s="68"/>
      <c r="I58" s="68"/>
      <c r="J58" s="68"/>
      <c r="K58" s="68"/>
      <c r="L58" s="1"/>
      <c r="M58" s="1"/>
      <c r="R58" s="20"/>
    </row>
    <row r="59" spans="1:29" ht="26.25" customHeight="1" x14ac:dyDescent="0.35">
      <c r="A59" s="20"/>
      <c r="B59" s="22"/>
      <c r="C59" s="68"/>
      <c r="D59" s="68"/>
      <c r="E59" s="68"/>
      <c r="F59" s="68"/>
      <c r="G59" s="68"/>
      <c r="H59" s="68"/>
      <c r="I59" s="68"/>
      <c r="J59" s="68"/>
      <c r="K59" s="68"/>
      <c r="R59" s="20"/>
    </row>
    <row r="60" spans="1:29" ht="18" customHeight="1" x14ac:dyDescent="0.35">
      <c r="A60" s="20"/>
      <c r="B60" s="22"/>
      <c r="C60" s="1"/>
      <c r="D60" s="1"/>
      <c r="E60" s="1"/>
      <c r="F60" s="1"/>
      <c r="G60" s="1"/>
      <c r="H60" s="1"/>
      <c r="I60" s="1"/>
      <c r="J60" s="1"/>
      <c r="R60" s="20"/>
    </row>
    <row r="61" spans="1:29" ht="15" customHeight="1" x14ac:dyDescent="0.35">
      <c r="A61" s="20"/>
      <c r="B61" s="22"/>
      <c r="C61" s="1"/>
      <c r="D61" s="1"/>
      <c r="E61" s="1"/>
      <c r="F61" s="1"/>
      <c r="G61" s="1"/>
      <c r="H61" s="1"/>
      <c r="I61" s="1"/>
      <c r="J61" s="1"/>
      <c r="R61" s="20"/>
    </row>
    <row r="62" spans="1:29" ht="15" customHeight="1" x14ac:dyDescent="0.35">
      <c r="A62" s="20"/>
      <c r="B62" s="22"/>
      <c r="C62" s="1"/>
      <c r="D62" s="1"/>
      <c r="E62" s="1"/>
      <c r="F62" s="1"/>
      <c r="G62" s="1"/>
      <c r="H62" s="1"/>
      <c r="I62" s="1"/>
      <c r="J62" s="1"/>
      <c r="R62" s="20"/>
    </row>
    <row r="63" spans="1:29" ht="17.5" x14ac:dyDescent="0.35">
      <c r="A63" s="20"/>
      <c r="B63" s="22"/>
      <c r="C63" s="27" t="s">
        <v>48</v>
      </c>
      <c r="D63" s="27"/>
      <c r="R63" s="20"/>
    </row>
    <row r="64" spans="1:29" ht="17.5" x14ac:dyDescent="0.35">
      <c r="A64" s="20"/>
      <c r="B64" s="22"/>
      <c r="C64" s="27"/>
      <c r="D64" s="27"/>
      <c r="R64" s="20"/>
    </row>
    <row r="65" spans="1:18" customFormat="1" ht="17.5" x14ac:dyDescent="0.35">
      <c r="A65" s="20"/>
      <c r="B65" s="22"/>
      <c r="C65" s="7" t="s">
        <v>49</v>
      </c>
      <c r="D65" s="7" t="s">
        <v>52</v>
      </c>
      <c r="R65" s="20"/>
    </row>
    <row r="66" spans="1:18" customFormat="1" ht="17.5" x14ac:dyDescent="0.35">
      <c r="A66" s="20"/>
      <c r="B66" s="22"/>
      <c r="C66" s="7" t="s">
        <v>26</v>
      </c>
      <c r="D66" s="37">
        <f>MATCH(C66,Törzsadatok!$D$1:$D$20,0)</f>
        <v>3</v>
      </c>
      <c r="R66" s="20"/>
    </row>
    <row r="67" spans="1:18" customFormat="1" ht="17.5" x14ac:dyDescent="0.35">
      <c r="A67" s="20"/>
      <c r="B67" s="22"/>
      <c r="C67" s="7" t="s">
        <v>30</v>
      </c>
      <c r="D67" s="37">
        <f>MATCH(C67,Törzsadatok!$D$1:$D$20,0)</f>
        <v>7</v>
      </c>
      <c r="R67" s="20"/>
    </row>
    <row r="68" spans="1:18" customFormat="1" ht="17.5" x14ac:dyDescent="0.35">
      <c r="A68" s="20"/>
      <c r="B68" s="22"/>
      <c r="C68" s="7" t="s">
        <v>36</v>
      </c>
      <c r="D68" s="37">
        <f>MATCH(C68,Törzsadatok!$D$1:$D$20,0)</f>
        <v>13</v>
      </c>
      <c r="R68" s="20"/>
    </row>
    <row r="69" spans="1:18" customFormat="1" ht="17.5" x14ac:dyDescent="0.35">
      <c r="A69" s="20"/>
      <c r="B69" s="22"/>
      <c r="C69" s="7" t="s">
        <v>39</v>
      </c>
      <c r="D69" s="37">
        <f>MATCH(C69,Törzsadatok!$D$1:$D$20,0)</f>
        <v>16</v>
      </c>
      <c r="R69" s="20"/>
    </row>
    <row r="70" spans="1:18" customFormat="1" ht="17.5" x14ac:dyDescent="0.35">
      <c r="A70" s="20"/>
      <c r="B70" s="22"/>
      <c r="C70" s="27"/>
      <c r="D70" s="27"/>
      <c r="R70" s="20"/>
    </row>
    <row r="71" spans="1:18" customFormat="1" ht="17.5" x14ac:dyDescent="0.35">
      <c r="A71" s="20"/>
      <c r="B71" s="22"/>
      <c r="C71" s="27"/>
      <c r="D71" s="27"/>
      <c r="R71" s="20"/>
    </row>
    <row r="72" spans="1:18" customFormat="1" ht="17.5" x14ac:dyDescent="0.35">
      <c r="A72" s="20"/>
      <c r="B72" s="22"/>
      <c r="C72" s="27"/>
      <c r="D72" s="27"/>
      <c r="R72" s="20"/>
    </row>
    <row r="73" spans="1:18" customFormat="1" ht="17.5" x14ac:dyDescent="0.35">
      <c r="A73" s="20"/>
      <c r="B73" s="22"/>
      <c r="C73" s="27"/>
      <c r="D73" s="27"/>
      <c r="R73" s="20"/>
    </row>
    <row r="74" spans="1:18" customFormat="1" ht="17.5" x14ac:dyDescent="0.35">
      <c r="A74" s="20"/>
      <c r="B74" s="22"/>
      <c r="C74" s="27"/>
      <c r="D74" s="27"/>
      <c r="R74" s="20"/>
    </row>
    <row r="75" spans="1:18" customFormat="1" ht="17.5" x14ac:dyDescent="0.35">
      <c r="A75" s="20"/>
      <c r="B75" s="22"/>
      <c r="C75" s="27"/>
      <c r="D75" s="27"/>
      <c r="R75" s="20"/>
    </row>
    <row r="76" spans="1:18" customFormat="1" ht="17.5" x14ac:dyDescent="0.35">
      <c r="A76" s="20"/>
      <c r="B76" s="22"/>
      <c r="C76" s="27"/>
      <c r="D76" s="27"/>
      <c r="R76" s="20"/>
    </row>
    <row r="77" spans="1:18" customFormat="1" ht="17.5" x14ac:dyDescent="0.35">
      <c r="A77" s="20"/>
      <c r="B77" s="22"/>
      <c r="C77" s="27"/>
      <c r="D77" s="27"/>
      <c r="R77" s="20"/>
    </row>
    <row r="78" spans="1:18" customFormat="1" ht="17.5" x14ac:dyDescent="0.35">
      <c r="A78" s="20"/>
      <c r="B78" s="22"/>
      <c r="C78" s="27"/>
      <c r="D78" s="27"/>
      <c r="R78" s="20"/>
    </row>
    <row r="79" spans="1:18" customFormat="1" x14ac:dyDescent="0.35">
      <c r="A79" s="20"/>
      <c r="B79" s="22"/>
      <c r="R79" s="20"/>
    </row>
    <row r="80" spans="1:18" customFormat="1" ht="15" customHeight="1" x14ac:dyDescent="0.35">
      <c r="A80" s="20"/>
      <c r="B80" s="22"/>
      <c r="C80" s="88" t="s">
        <v>72</v>
      </c>
      <c r="D80" s="88"/>
      <c r="E80" s="88"/>
      <c r="F80" s="88"/>
      <c r="G80" s="88"/>
      <c r="H80" s="88"/>
      <c r="I80" s="88"/>
      <c r="J80" s="88"/>
      <c r="K80" s="88"/>
      <c r="L80" s="88"/>
      <c r="R80" s="20"/>
    </row>
    <row r="81" spans="1:18" customFormat="1" ht="20.25" customHeight="1" x14ac:dyDescent="0.35">
      <c r="A81" s="20"/>
      <c r="B81" s="22"/>
      <c r="C81" s="88"/>
      <c r="D81" s="88"/>
      <c r="E81" s="88"/>
      <c r="F81" s="88"/>
      <c r="G81" s="88"/>
      <c r="H81" s="88"/>
      <c r="I81" s="88"/>
      <c r="J81" s="88"/>
      <c r="K81" s="88"/>
      <c r="L81" s="88"/>
      <c r="R81" s="20"/>
    </row>
    <row r="82" spans="1:18" customFormat="1" ht="20.25" customHeight="1" x14ac:dyDescent="0.35">
      <c r="A82" s="20"/>
      <c r="B82" s="22"/>
      <c r="C82" s="2"/>
      <c r="D82" s="14"/>
      <c r="E82" s="14"/>
      <c r="F82" s="14"/>
      <c r="G82" s="14"/>
      <c r="H82" s="14"/>
      <c r="I82" s="14"/>
      <c r="J82" s="14"/>
      <c r="K82" s="14"/>
      <c r="L82" s="14"/>
      <c r="R82" s="20"/>
    </row>
    <row r="83" spans="1:18" customFormat="1" ht="20.25" customHeight="1" x14ac:dyDescent="0.35">
      <c r="A83" s="20"/>
      <c r="B83" s="22"/>
      <c r="C83" s="73" t="s">
        <v>54</v>
      </c>
      <c r="D83" s="73"/>
      <c r="E83" s="73"/>
      <c r="F83" s="73"/>
      <c r="G83" s="73"/>
      <c r="H83" s="29">
        <f>INDEX(D87:D95,3)</f>
        <v>988367</v>
      </c>
      <c r="I83" s="14"/>
      <c r="J83" s="14"/>
      <c r="K83" s="14"/>
      <c r="L83" s="14"/>
      <c r="R83" s="20"/>
    </row>
    <row r="84" spans="1:18" customFormat="1" ht="20.25" customHeight="1" x14ac:dyDescent="0.35">
      <c r="A84" s="20"/>
      <c r="B84" s="22"/>
      <c r="F84" s="14"/>
      <c r="G84" s="14"/>
      <c r="H84" s="14"/>
      <c r="I84" s="14"/>
      <c r="J84" s="14"/>
      <c r="K84" s="14"/>
      <c r="L84" s="14"/>
      <c r="R84" s="20"/>
    </row>
    <row r="85" spans="1:18" customFormat="1" ht="15" customHeight="1" x14ac:dyDescent="0.35">
      <c r="A85" s="20"/>
      <c r="B85" s="22"/>
      <c r="F85" s="1"/>
      <c r="G85" s="1"/>
      <c r="H85" s="1"/>
      <c r="I85" s="1"/>
      <c r="J85" s="1"/>
      <c r="R85" s="20"/>
    </row>
    <row r="86" spans="1:18" customFormat="1" ht="14.25" customHeight="1" x14ac:dyDescent="0.35">
      <c r="A86" s="20"/>
      <c r="B86" s="22"/>
      <c r="C86" s="1"/>
      <c r="D86" s="1"/>
      <c r="E86" s="1"/>
      <c r="F86" s="1"/>
      <c r="G86" s="1"/>
      <c r="H86" s="1"/>
      <c r="I86" s="1"/>
      <c r="J86" s="1"/>
      <c r="R86" s="20"/>
    </row>
    <row r="87" spans="1:18" customFormat="1" ht="17.5" x14ac:dyDescent="0.35">
      <c r="A87" s="20"/>
      <c r="B87" s="22"/>
      <c r="C87" s="2">
        <v>1</v>
      </c>
      <c r="D87" s="30" t="s">
        <v>1</v>
      </c>
      <c r="E87" s="30" t="s">
        <v>0</v>
      </c>
      <c r="F87" s="30" t="s">
        <v>2</v>
      </c>
      <c r="G87" s="30" t="s">
        <v>24</v>
      </c>
      <c r="H87" s="1"/>
      <c r="I87" s="1"/>
      <c r="J87" s="1"/>
      <c r="R87" s="20"/>
    </row>
    <row r="88" spans="1:18" customFormat="1" ht="17.5" x14ac:dyDescent="0.35">
      <c r="A88" s="20"/>
      <c r="B88" s="22"/>
      <c r="C88" s="2">
        <v>2</v>
      </c>
      <c r="D88" s="7">
        <v>616173</v>
      </c>
      <c r="E88" s="7">
        <v>1106</v>
      </c>
      <c r="F88" s="7" t="s">
        <v>7</v>
      </c>
      <c r="G88" s="7" t="s">
        <v>25</v>
      </c>
      <c r="R88" s="20"/>
    </row>
    <row r="89" spans="1:18" customFormat="1" ht="17.5" x14ac:dyDescent="0.35">
      <c r="A89" s="20"/>
      <c r="B89" s="22"/>
      <c r="C89" s="2">
        <v>3</v>
      </c>
      <c r="D89" s="7">
        <v>988367</v>
      </c>
      <c r="E89" s="7">
        <v>1172</v>
      </c>
      <c r="F89" s="7" t="s">
        <v>7</v>
      </c>
      <c r="G89" s="7" t="s">
        <v>26</v>
      </c>
      <c r="R89" s="20"/>
    </row>
    <row r="90" spans="1:18" customFormat="1" ht="17.5" x14ac:dyDescent="0.35">
      <c r="A90" s="20"/>
      <c r="B90" s="22"/>
      <c r="C90" s="2">
        <v>4</v>
      </c>
      <c r="D90" s="7">
        <v>563626</v>
      </c>
      <c r="E90" s="7">
        <v>1043</v>
      </c>
      <c r="F90" s="7" t="s">
        <v>7</v>
      </c>
      <c r="G90" s="7" t="s">
        <v>27</v>
      </c>
      <c r="R90" s="20"/>
    </row>
    <row r="91" spans="1:18" customFormat="1" ht="17.5" x14ac:dyDescent="0.35">
      <c r="A91" s="20"/>
      <c r="B91" s="22"/>
      <c r="C91" s="2">
        <v>5</v>
      </c>
      <c r="D91" s="7">
        <v>196463</v>
      </c>
      <c r="E91" s="7">
        <v>2013</v>
      </c>
      <c r="F91" s="7" t="s">
        <v>8</v>
      </c>
      <c r="G91" s="7" t="s">
        <v>28</v>
      </c>
      <c r="R91" s="20"/>
    </row>
    <row r="92" spans="1:18" customFormat="1" ht="17.5" x14ac:dyDescent="0.35">
      <c r="A92" s="20"/>
      <c r="B92" s="22"/>
      <c r="C92" s="2">
        <v>6</v>
      </c>
      <c r="D92" s="7">
        <v>168232</v>
      </c>
      <c r="E92" s="7">
        <v>2030</v>
      </c>
      <c r="F92" s="7" t="s">
        <v>9</v>
      </c>
      <c r="G92" s="7" t="s">
        <v>29</v>
      </c>
      <c r="R92" s="20"/>
    </row>
    <row r="93" spans="1:18" customFormat="1" ht="17.5" x14ac:dyDescent="0.35">
      <c r="A93" s="20"/>
      <c r="B93" s="22"/>
      <c r="C93" s="2">
        <v>7</v>
      </c>
      <c r="D93" s="7">
        <v>200663</v>
      </c>
      <c r="E93" s="7">
        <v>2475</v>
      </c>
      <c r="F93" s="7" t="s">
        <v>10</v>
      </c>
      <c r="G93" s="7" t="s">
        <v>30</v>
      </c>
      <c r="R93" s="20"/>
    </row>
    <row r="94" spans="1:18" customFormat="1" ht="17.5" x14ac:dyDescent="0.35">
      <c r="A94" s="20"/>
      <c r="B94" s="22"/>
      <c r="C94" s="2">
        <v>8</v>
      </c>
      <c r="D94" s="7">
        <v>320062</v>
      </c>
      <c r="E94" s="7">
        <v>2921</v>
      </c>
      <c r="F94" s="7" t="s">
        <v>11</v>
      </c>
      <c r="G94" s="7" t="s">
        <v>31</v>
      </c>
      <c r="R94" s="20"/>
    </row>
    <row r="95" spans="1:18" customFormat="1" ht="17.5" x14ac:dyDescent="0.35">
      <c r="A95" s="20"/>
      <c r="B95" s="22"/>
      <c r="C95" s="2">
        <v>9</v>
      </c>
      <c r="D95" s="7">
        <v>211183</v>
      </c>
      <c r="E95" s="7">
        <v>3109</v>
      </c>
      <c r="F95" s="7" t="s">
        <v>12</v>
      </c>
      <c r="G95" s="7" t="s">
        <v>32</v>
      </c>
      <c r="R95" s="20"/>
    </row>
    <row r="96" spans="1:18" customFormat="1" ht="17.5" x14ac:dyDescent="0.35">
      <c r="A96" s="20"/>
      <c r="B96" s="22"/>
      <c r="C96" s="2"/>
      <c r="D96" s="27"/>
      <c r="E96" s="27"/>
      <c r="F96" s="27"/>
      <c r="G96" s="27"/>
      <c r="R96" s="20"/>
    </row>
    <row r="97" spans="1:18" customFormat="1" ht="17.5" x14ac:dyDescent="0.35">
      <c r="A97" s="20"/>
      <c r="B97" s="22"/>
      <c r="C97" s="2"/>
      <c r="D97" s="27"/>
      <c r="E97" s="27"/>
      <c r="F97" s="27"/>
      <c r="G97" s="27"/>
      <c r="R97" s="20"/>
    </row>
    <row r="98" spans="1:18" customFormat="1" ht="17.5" x14ac:dyDescent="0.35">
      <c r="A98" s="20"/>
      <c r="B98" s="22"/>
      <c r="C98" s="2"/>
      <c r="D98" s="27"/>
      <c r="E98" s="27"/>
      <c r="F98" s="27"/>
      <c r="G98" s="27"/>
      <c r="R98" s="20"/>
    </row>
    <row r="99" spans="1:18" customFormat="1" ht="17.5" x14ac:dyDescent="0.35">
      <c r="A99" s="20"/>
      <c r="B99" s="22"/>
      <c r="C99" s="2"/>
      <c r="D99" s="27"/>
      <c r="E99" s="27"/>
      <c r="F99" s="27"/>
      <c r="G99" s="27"/>
      <c r="R99" s="20"/>
    </row>
    <row r="100" spans="1:18" customFormat="1" ht="17.5" x14ac:dyDescent="0.35">
      <c r="A100" s="20"/>
      <c r="B100" s="22"/>
      <c r="C100" s="2"/>
      <c r="D100" s="27"/>
      <c r="E100" s="27"/>
      <c r="F100" s="27"/>
      <c r="G100" s="27"/>
      <c r="R100" s="20"/>
    </row>
    <row r="101" spans="1:18" customFormat="1" ht="17.5" x14ac:dyDescent="0.35">
      <c r="A101" s="20"/>
      <c r="B101" s="22"/>
      <c r="C101" s="2"/>
      <c r="D101" s="27"/>
      <c r="E101" s="27"/>
      <c r="F101" s="27"/>
      <c r="G101" s="27"/>
      <c r="R101" s="20"/>
    </row>
    <row r="102" spans="1:18" customFormat="1" ht="17.5" x14ac:dyDescent="0.35">
      <c r="A102" s="20"/>
      <c r="B102" s="22"/>
      <c r="C102" s="2"/>
      <c r="D102" s="27"/>
      <c r="E102" s="27"/>
      <c r="F102" s="27"/>
      <c r="G102" s="27"/>
      <c r="R102" s="20"/>
    </row>
    <row r="103" spans="1:18" customFormat="1" ht="17.5" x14ac:dyDescent="0.35">
      <c r="A103" s="20"/>
      <c r="B103" s="22"/>
      <c r="C103" s="2"/>
      <c r="D103" s="27"/>
      <c r="E103" s="27"/>
      <c r="F103" s="27"/>
      <c r="G103" s="27"/>
      <c r="R103" s="20"/>
    </row>
    <row r="104" spans="1:18" customFormat="1" ht="17.5" x14ac:dyDescent="0.35">
      <c r="A104" s="20"/>
      <c r="B104" s="22"/>
      <c r="C104" s="2"/>
      <c r="D104" s="27"/>
      <c r="E104" s="27"/>
      <c r="F104" s="27"/>
      <c r="G104" s="27"/>
      <c r="R104" s="20"/>
    </row>
    <row r="105" spans="1:18" customFormat="1" ht="17.5" x14ac:dyDescent="0.35">
      <c r="A105" s="20"/>
      <c r="B105" s="22"/>
      <c r="C105" s="2"/>
      <c r="D105" s="27"/>
      <c r="E105" s="27"/>
      <c r="F105" s="27"/>
      <c r="G105" s="27"/>
      <c r="R105" s="20"/>
    </row>
    <row r="106" spans="1:18" customFormat="1" ht="17.5" x14ac:dyDescent="0.35">
      <c r="A106" s="20"/>
      <c r="B106" s="22"/>
      <c r="C106" s="2"/>
      <c r="D106" s="27"/>
      <c r="E106" s="27"/>
      <c r="F106" s="27"/>
      <c r="G106" s="27"/>
      <c r="R106" s="20"/>
    </row>
    <row r="107" spans="1:18" customFormat="1" ht="17.5" x14ac:dyDescent="0.35">
      <c r="A107" s="20"/>
      <c r="E107" s="27"/>
      <c r="F107" s="27"/>
      <c r="G107" s="27"/>
      <c r="R107" s="20"/>
    </row>
    <row r="108" spans="1:18" customFormat="1" ht="17.5" x14ac:dyDescent="0.35">
      <c r="A108" s="20"/>
      <c r="B108" s="22"/>
      <c r="C108" s="2"/>
      <c r="D108" s="27"/>
      <c r="E108" s="27"/>
      <c r="F108" s="27"/>
      <c r="G108" s="27"/>
      <c r="R108" s="20"/>
    </row>
    <row r="109" spans="1:18" customFormat="1" ht="17.5" x14ac:dyDescent="0.35">
      <c r="A109" s="20"/>
      <c r="B109" s="22"/>
      <c r="C109" s="2"/>
      <c r="D109" s="27"/>
      <c r="E109" s="27"/>
      <c r="F109" s="27"/>
      <c r="G109" s="27"/>
      <c r="R109" s="20"/>
    </row>
    <row r="110" spans="1:18" customFormat="1" x14ac:dyDescent="0.35">
      <c r="A110" s="20"/>
      <c r="B110" s="22"/>
      <c r="R110" s="20"/>
    </row>
    <row r="111" spans="1:18" customFormat="1" x14ac:dyDescent="0.35">
      <c r="A111" s="20"/>
      <c r="B111" s="22"/>
      <c r="R111" s="20"/>
    </row>
    <row r="112" spans="1:18" customFormat="1" x14ac:dyDescent="0.35">
      <c r="A112" s="20"/>
      <c r="B112" s="22"/>
      <c r="R112" s="20"/>
    </row>
    <row r="113" spans="1:18" customFormat="1" x14ac:dyDescent="0.35">
      <c r="A113" s="20"/>
      <c r="B113" s="22"/>
      <c r="R113" s="20"/>
    </row>
    <row r="114" spans="1:18" customFormat="1" x14ac:dyDescent="0.35">
      <c r="A114" s="20"/>
      <c r="B114" s="22"/>
      <c r="R114" s="20"/>
    </row>
    <row r="115" spans="1:18" customFormat="1" x14ac:dyDescent="0.35">
      <c r="A115" s="20"/>
      <c r="B115" s="22"/>
      <c r="R115" s="20"/>
    </row>
    <row r="116" spans="1:18" customFormat="1" x14ac:dyDescent="0.35">
      <c r="A116" s="20"/>
      <c r="B116" s="22"/>
      <c r="R116" s="20"/>
    </row>
    <row r="117" spans="1:18" customFormat="1" x14ac:dyDescent="0.35">
      <c r="A117" s="20"/>
      <c r="B117" s="22"/>
      <c r="R117" s="20"/>
    </row>
    <row r="118" spans="1:18" customFormat="1" ht="15" customHeight="1" x14ac:dyDescent="0.35">
      <c r="A118" s="20"/>
      <c r="B118" s="22"/>
      <c r="C118" s="87" t="s">
        <v>55</v>
      </c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R118" s="20"/>
    </row>
    <row r="119" spans="1:18" customFormat="1" ht="15" customHeight="1" x14ac:dyDescent="0.35">
      <c r="A119" s="20"/>
      <c r="B119" s="22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R119" s="20"/>
    </row>
    <row r="120" spans="1:18" customFormat="1" ht="33" customHeight="1" x14ac:dyDescent="0.35">
      <c r="A120" s="20"/>
      <c r="B120" s="22"/>
      <c r="C120" s="58" t="s">
        <v>68</v>
      </c>
      <c r="D120" s="58"/>
      <c r="E120" s="58"/>
      <c r="F120" s="58"/>
      <c r="G120" s="58"/>
      <c r="H120" s="58"/>
      <c r="I120" s="58"/>
      <c r="J120" s="58"/>
      <c r="R120" s="20"/>
    </row>
    <row r="121" spans="1:18" customFormat="1" x14ac:dyDescent="0.35">
      <c r="A121" s="20"/>
      <c r="B121" s="22"/>
      <c r="C121" s="58"/>
      <c r="D121" s="58"/>
      <c r="E121" s="58"/>
      <c r="F121" s="58"/>
      <c r="G121" s="58"/>
      <c r="H121" s="58"/>
      <c r="I121" s="58"/>
      <c r="J121" s="58"/>
      <c r="R121" s="20"/>
    </row>
    <row r="122" spans="1:18" customFormat="1" x14ac:dyDescent="0.35">
      <c r="A122" s="20"/>
      <c r="B122" s="22"/>
      <c r="C122" s="58" t="s">
        <v>56</v>
      </c>
      <c r="D122" s="58"/>
      <c r="E122" s="58"/>
      <c r="F122" s="58"/>
      <c r="G122" s="58"/>
      <c r="H122" s="58"/>
      <c r="I122" s="58"/>
      <c r="J122" s="58"/>
      <c r="R122" s="20"/>
    </row>
    <row r="123" spans="1:18" customFormat="1" x14ac:dyDescent="0.35">
      <c r="A123" s="20"/>
      <c r="B123" s="22"/>
      <c r="C123" s="58"/>
      <c r="D123" s="58"/>
      <c r="E123" s="58"/>
      <c r="F123" s="58"/>
      <c r="G123" s="58"/>
      <c r="H123" s="58"/>
      <c r="I123" s="58"/>
      <c r="J123" s="58"/>
      <c r="R123" s="20"/>
    </row>
    <row r="124" spans="1:18" customFormat="1" ht="27" customHeight="1" x14ac:dyDescent="0.35">
      <c r="A124" s="20"/>
      <c r="B124" s="22"/>
      <c r="C124" s="58"/>
      <c r="D124" s="58"/>
      <c r="E124" s="58"/>
      <c r="F124" s="58"/>
      <c r="G124" s="58"/>
      <c r="H124" s="58"/>
      <c r="I124" s="58"/>
      <c r="J124" s="58"/>
      <c r="R124" s="20"/>
    </row>
    <row r="125" spans="1:18" customFormat="1" ht="17.5" x14ac:dyDescent="0.35">
      <c r="A125" s="20"/>
      <c r="B125" s="22"/>
      <c r="C125" s="15"/>
      <c r="D125" s="16"/>
      <c r="E125" s="16"/>
      <c r="F125" s="16"/>
      <c r="G125" s="16"/>
      <c r="H125" s="17"/>
      <c r="I125" s="17"/>
      <c r="J125" s="17"/>
      <c r="K125" s="4"/>
      <c r="L125" s="4"/>
      <c r="M125" s="4"/>
      <c r="N125" s="4"/>
      <c r="O125" s="4"/>
      <c r="P125" s="4"/>
      <c r="R125" s="20"/>
    </row>
    <row r="126" spans="1:18" customFormat="1" ht="18" customHeight="1" x14ac:dyDescent="0.35">
      <c r="A126" s="20"/>
      <c r="B126" s="22"/>
      <c r="C126" s="31" t="s">
        <v>85</v>
      </c>
      <c r="D126" s="17"/>
      <c r="E126" s="17"/>
      <c r="F126" s="17"/>
      <c r="G126" s="17"/>
      <c r="H126" s="17"/>
      <c r="I126" s="17"/>
      <c r="J126" s="17"/>
      <c r="K126" s="4"/>
      <c r="L126" s="4"/>
      <c r="M126" s="4"/>
      <c r="N126" s="4"/>
      <c r="O126" s="4"/>
      <c r="P126" s="4"/>
      <c r="R126" s="20"/>
    </row>
    <row r="127" spans="1:18" customFormat="1" ht="27.75" customHeight="1" x14ac:dyDescent="0.35">
      <c r="A127" s="20"/>
      <c r="B127" s="22"/>
      <c r="C127" s="32" t="s">
        <v>57</v>
      </c>
      <c r="D127" s="17"/>
      <c r="E127" s="17"/>
      <c r="F127" s="17"/>
      <c r="G127" s="17"/>
      <c r="H127" s="17"/>
      <c r="I127" s="17"/>
      <c r="J127" s="17"/>
      <c r="K127" s="4"/>
      <c r="L127" s="4"/>
      <c r="M127" s="4"/>
      <c r="N127" s="4"/>
      <c r="O127" s="4"/>
      <c r="P127" s="4"/>
      <c r="R127" s="20"/>
    </row>
    <row r="128" spans="1:18" customFormat="1" ht="17.5" x14ac:dyDescent="0.35">
      <c r="A128" s="20"/>
      <c r="B128" s="22"/>
      <c r="C128" s="59" t="s">
        <v>86</v>
      </c>
      <c r="D128" s="59"/>
      <c r="E128" s="59"/>
      <c r="F128" s="59"/>
      <c r="G128" s="59"/>
      <c r="H128" s="59"/>
      <c r="I128" s="59"/>
      <c r="J128" s="59"/>
      <c r="K128" s="59"/>
      <c r="L128" s="4"/>
      <c r="M128" s="4"/>
      <c r="N128" s="4"/>
      <c r="O128" s="4"/>
      <c r="P128" s="4"/>
      <c r="R128" s="20"/>
    </row>
    <row r="129" spans="1:18" customFormat="1" ht="17.5" x14ac:dyDescent="0.35">
      <c r="A129" s="20"/>
      <c r="B129" s="22"/>
      <c r="C129" s="59"/>
      <c r="D129" s="59"/>
      <c r="E129" s="59"/>
      <c r="F129" s="59"/>
      <c r="G129" s="59"/>
      <c r="H129" s="59"/>
      <c r="I129" s="59"/>
      <c r="J129" s="59"/>
      <c r="K129" s="59"/>
      <c r="L129" s="4"/>
      <c r="M129" s="4"/>
      <c r="N129" s="4"/>
      <c r="O129" s="4"/>
      <c r="P129" s="4"/>
      <c r="R129" s="20"/>
    </row>
    <row r="130" spans="1:18" customFormat="1" x14ac:dyDescent="0.35">
      <c r="A130" s="20"/>
      <c r="B130" s="22"/>
      <c r="R130" s="20"/>
    </row>
    <row r="131" spans="1:18" customFormat="1" ht="48" customHeight="1" x14ac:dyDescent="0.35">
      <c r="A131" s="20"/>
      <c r="B131" s="22"/>
      <c r="C131" s="75" t="s">
        <v>87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R131" s="20"/>
    </row>
    <row r="132" spans="1:18" customFormat="1" x14ac:dyDescent="0.35">
      <c r="A132" s="20"/>
      <c r="B132" s="22"/>
      <c r="R132" s="20"/>
    </row>
    <row r="133" spans="1:18" customFormat="1" ht="17.5" x14ac:dyDescent="0.35">
      <c r="A133" s="20"/>
      <c r="B133" s="22"/>
      <c r="C133" s="7" t="s">
        <v>34</v>
      </c>
      <c r="D133" s="38">
        <f>MATCH(C133,Törzsadatok!$D$1:$D$20,0)</f>
        <v>11</v>
      </c>
      <c r="R133" s="20"/>
    </row>
    <row r="134" spans="1:18" customFormat="1" ht="17.5" x14ac:dyDescent="0.35">
      <c r="A134" s="20"/>
      <c r="B134" s="22"/>
      <c r="C134" s="7" t="s">
        <v>25</v>
      </c>
      <c r="D134" s="38">
        <f>MATCH(C134,Törzsadatok!$D$1:$D$20,0)</f>
        <v>2</v>
      </c>
      <c r="R134" s="20"/>
    </row>
    <row r="135" spans="1:18" customFormat="1" ht="17.5" x14ac:dyDescent="0.35">
      <c r="A135" s="20"/>
      <c r="B135" s="22"/>
      <c r="C135" s="7" t="s">
        <v>26</v>
      </c>
      <c r="D135" s="38">
        <f>MATCH(C135,Törzsadatok!$D$1:$D$20,0)</f>
        <v>3</v>
      </c>
      <c r="H135" s="4"/>
      <c r="R135" s="20"/>
    </row>
    <row r="136" spans="1:18" customFormat="1" ht="17.5" x14ac:dyDescent="0.35">
      <c r="A136" s="20"/>
      <c r="B136" s="22"/>
      <c r="C136" s="7" t="s">
        <v>27</v>
      </c>
      <c r="D136" s="38">
        <f>MATCH(C136,Törzsadatok!$D$1:$D$20,0)</f>
        <v>4</v>
      </c>
      <c r="R136" s="20"/>
    </row>
    <row r="137" spans="1:18" customFormat="1" ht="17.5" x14ac:dyDescent="0.35">
      <c r="A137" s="20"/>
      <c r="B137" s="22"/>
      <c r="C137" s="7" t="s">
        <v>28</v>
      </c>
      <c r="D137" s="38">
        <f>MATCH(C137,Törzsadatok!$D$1:$D$20,0)</f>
        <v>5</v>
      </c>
      <c r="R137" s="20"/>
    </row>
    <row r="138" spans="1:18" customFormat="1" ht="17.5" x14ac:dyDescent="0.35">
      <c r="A138" s="20"/>
      <c r="B138" s="22"/>
      <c r="C138" s="7" t="s">
        <v>29</v>
      </c>
      <c r="D138" s="38">
        <f>MATCH(C138,Törzsadatok!$D$1:$D$20,0)</f>
        <v>6</v>
      </c>
      <c r="R138" s="20"/>
    </row>
    <row r="139" spans="1:18" customFormat="1" ht="17.5" x14ac:dyDescent="0.35">
      <c r="A139" s="20"/>
      <c r="B139" s="22"/>
      <c r="C139" s="7" t="s">
        <v>30</v>
      </c>
      <c r="D139" s="38">
        <f>MATCH(C139,Törzsadatok!$D$1:$D$20,0)</f>
        <v>7</v>
      </c>
      <c r="R139" s="20"/>
    </row>
    <row r="140" spans="1:18" customFormat="1" ht="17.5" x14ac:dyDescent="0.35">
      <c r="A140" s="20"/>
      <c r="B140" s="22"/>
      <c r="C140" s="7" t="s">
        <v>41</v>
      </c>
      <c r="D140" s="38">
        <f>MATCH(C140,Törzsadatok!$D$1:$D$20,0)</f>
        <v>18</v>
      </c>
      <c r="R140" s="20"/>
    </row>
    <row r="141" spans="1:18" customFormat="1" ht="17.5" x14ac:dyDescent="0.35">
      <c r="A141" s="20"/>
      <c r="B141" s="22"/>
      <c r="C141" s="7" t="s">
        <v>42</v>
      </c>
      <c r="D141" s="38">
        <f>MATCH(C141,Törzsadatok!$D$1:$D$20,0)</f>
        <v>19</v>
      </c>
      <c r="R141" s="20"/>
    </row>
    <row r="142" spans="1:18" customFormat="1" ht="17.5" x14ac:dyDescent="0.35">
      <c r="A142" s="20"/>
      <c r="B142" s="22"/>
      <c r="C142" s="7" t="s">
        <v>43</v>
      </c>
      <c r="D142" s="38">
        <f>MATCH(C142,Törzsadatok!$D$1:$D$20,0)</f>
        <v>20</v>
      </c>
      <c r="R142" s="20"/>
    </row>
    <row r="143" spans="1:18" customFormat="1" ht="15" customHeight="1" x14ac:dyDescent="0.35">
      <c r="A143" s="20"/>
      <c r="B143" s="22"/>
      <c r="R143" s="20"/>
    </row>
    <row r="144" spans="1:18" customFormat="1" x14ac:dyDescent="0.35">
      <c r="A144" s="20"/>
      <c r="B144" s="22"/>
      <c r="R144" s="20"/>
    </row>
    <row r="145" spans="1:18" customFormat="1" x14ac:dyDescent="0.35">
      <c r="A145" s="20"/>
      <c r="B145" s="22"/>
      <c r="C145" s="59" t="s">
        <v>88</v>
      </c>
      <c r="D145" s="59"/>
      <c r="E145" s="59"/>
      <c r="F145" s="59"/>
      <c r="G145" s="59"/>
      <c r="H145" s="59"/>
      <c r="I145" s="59"/>
      <c r="J145" s="59"/>
      <c r="K145" s="59"/>
      <c r="R145" s="20"/>
    </row>
    <row r="146" spans="1:18" customFormat="1" ht="24.75" customHeight="1" x14ac:dyDescent="0.35">
      <c r="A146" s="20"/>
      <c r="B146" s="22"/>
      <c r="C146" s="59" t="s">
        <v>51</v>
      </c>
      <c r="D146" s="59"/>
      <c r="E146" s="59"/>
      <c r="F146" s="59"/>
      <c r="G146" s="59"/>
      <c r="H146" s="59"/>
      <c r="I146" s="59"/>
      <c r="J146" s="59"/>
      <c r="K146" s="59"/>
      <c r="R146" s="20"/>
    </row>
    <row r="147" spans="1:18" customFormat="1" x14ac:dyDescent="0.35">
      <c r="A147" s="20"/>
      <c r="B147" s="22"/>
      <c r="C147" s="59" t="s">
        <v>89</v>
      </c>
      <c r="D147" s="59"/>
      <c r="E147" s="59"/>
      <c r="F147" s="59"/>
      <c r="G147" s="59"/>
      <c r="H147" s="59"/>
      <c r="I147" s="59"/>
      <c r="J147" s="59"/>
      <c r="K147" s="59"/>
      <c r="R147" s="20"/>
    </row>
    <row r="148" spans="1:18" customFormat="1" x14ac:dyDescent="0.35">
      <c r="A148" s="20"/>
      <c r="B148" s="22"/>
      <c r="C148" s="59"/>
      <c r="D148" s="59"/>
      <c r="E148" s="59"/>
      <c r="F148" s="59"/>
      <c r="G148" s="59"/>
      <c r="H148" s="59"/>
      <c r="I148" s="59"/>
      <c r="J148" s="59"/>
      <c r="K148" s="59"/>
      <c r="R148" s="20"/>
    </row>
    <row r="149" spans="1:18" customFormat="1" ht="17.5" x14ac:dyDescent="0.35">
      <c r="A149" s="20"/>
      <c r="B149" s="22"/>
      <c r="C149" s="33"/>
      <c r="D149" s="33"/>
      <c r="E149" s="33"/>
      <c r="F149" s="33"/>
      <c r="G149" s="33"/>
      <c r="H149" s="33"/>
      <c r="I149" s="33"/>
      <c r="J149" s="33"/>
      <c r="K149" s="33"/>
      <c r="R149" s="20"/>
    </row>
    <row r="150" spans="1:18" customFormat="1" ht="24.75" customHeight="1" x14ac:dyDescent="0.35">
      <c r="A150" s="20"/>
      <c r="B150" s="22"/>
      <c r="C150" s="7" t="s">
        <v>50</v>
      </c>
      <c r="D150" s="34" t="s">
        <v>1</v>
      </c>
      <c r="R150" s="20"/>
    </row>
    <row r="151" spans="1:18" customFormat="1" ht="18" customHeight="1" x14ac:dyDescent="0.35">
      <c r="A151" s="20"/>
      <c r="B151" s="22"/>
      <c r="C151" s="7" t="s">
        <v>34</v>
      </c>
      <c r="D151" s="38">
        <f>INDEX(Törzsadatok!A1:A20,11)</f>
        <v>220776</v>
      </c>
      <c r="F151" s="61" t="s">
        <v>90</v>
      </c>
      <c r="G151" s="61"/>
      <c r="H151" s="61"/>
      <c r="I151" s="61"/>
      <c r="J151" s="62" t="s">
        <v>74</v>
      </c>
      <c r="K151" s="62"/>
      <c r="L151" s="62"/>
      <c r="M151" s="62"/>
      <c r="R151" s="20"/>
    </row>
    <row r="152" spans="1:18" customFormat="1" ht="15" customHeight="1" x14ac:dyDescent="0.35">
      <c r="A152" s="20"/>
      <c r="B152" s="22"/>
      <c r="F152" s="35"/>
      <c r="G152" s="35"/>
      <c r="H152" s="35"/>
      <c r="I152" s="35"/>
      <c r="K152" s="35"/>
      <c r="R152" s="20"/>
    </row>
    <row r="153" spans="1:18" customFormat="1" ht="17.5" x14ac:dyDescent="0.35">
      <c r="A153" s="20"/>
      <c r="B153" s="22"/>
      <c r="F153" s="59"/>
      <c r="G153" s="59"/>
      <c r="H153" s="59"/>
      <c r="I153" s="59"/>
      <c r="J153" s="59"/>
      <c r="K153" s="59"/>
      <c r="R153" s="20"/>
    </row>
    <row r="154" spans="1:18" customFormat="1" ht="17.5" x14ac:dyDescent="0.35">
      <c r="A154" s="20"/>
      <c r="B154" s="22"/>
      <c r="C154" s="7" t="s">
        <v>50</v>
      </c>
      <c r="D154" s="34" t="s">
        <v>1</v>
      </c>
      <c r="R154" s="20"/>
    </row>
    <row r="155" spans="1:18" customFormat="1" ht="17.5" x14ac:dyDescent="0.35">
      <c r="A155" s="20"/>
      <c r="B155" s="22"/>
      <c r="C155" s="7" t="s">
        <v>34</v>
      </c>
      <c r="D155" s="38">
        <f>INDEX(Törzsadatok!$A$1:$A$20,MATCH(C155,Törzsadatok!$D$1:$D$20,0))</f>
        <v>220776</v>
      </c>
      <c r="F155" s="2" t="s">
        <v>91</v>
      </c>
      <c r="G155" s="2"/>
      <c r="H155" s="2"/>
      <c r="I155" s="2"/>
      <c r="J155" s="2"/>
      <c r="K155" s="2"/>
      <c r="R155" s="20"/>
    </row>
    <row r="156" spans="1:18" customFormat="1" ht="17.5" x14ac:dyDescent="0.35">
      <c r="A156" s="20"/>
      <c r="B156" s="22"/>
      <c r="F156" s="2"/>
      <c r="G156" s="2"/>
      <c r="H156" s="2"/>
      <c r="I156" s="2"/>
      <c r="J156" s="2"/>
      <c r="K156" s="2"/>
      <c r="R156" s="20"/>
    </row>
    <row r="157" spans="1:18" customFormat="1" ht="17.5" x14ac:dyDescent="0.35">
      <c r="A157" s="20"/>
      <c r="B157" s="22"/>
      <c r="F157" s="2" t="s">
        <v>58</v>
      </c>
      <c r="G157" s="2"/>
      <c r="H157" s="2" t="s">
        <v>75</v>
      </c>
      <c r="I157" s="2"/>
      <c r="J157" s="2"/>
      <c r="K157" s="2"/>
      <c r="R157" s="20"/>
    </row>
    <row r="158" spans="1:18" customFormat="1" ht="17.5" x14ac:dyDescent="0.35">
      <c r="A158" s="20"/>
      <c r="B158" s="22"/>
      <c r="F158" s="2"/>
      <c r="G158" s="2"/>
      <c r="H158" s="2"/>
      <c r="I158" s="2"/>
      <c r="J158" s="2"/>
      <c r="K158" s="2"/>
      <c r="R158" s="20"/>
    </row>
    <row r="159" spans="1:18" customFormat="1" ht="17.5" x14ac:dyDescent="0.35">
      <c r="A159" s="20"/>
      <c r="B159" s="22"/>
      <c r="F159" s="2" t="s">
        <v>59</v>
      </c>
      <c r="G159" s="2"/>
      <c r="H159" s="2"/>
      <c r="I159" s="2"/>
      <c r="J159" s="2"/>
      <c r="K159" s="2"/>
      <c r="R159" s="20"/>
    </row>
    <row r="160" spans="1:18" customFormat="1" ht="24.75" customHeight="1" x14ac:dyDescent="0.35">
      <c r="A160" s="20"/>
      <c r="B160" s="22"/>
      <c r="F160" s="2"/>
      <c r="G160" s="2"/>
      <c r="H160" s="2"/>
      <c r="I160" s="2"/>
      <c r="J160" s="2"/>
      <c r="K160" s="2"/>
      <c r="R160" s="20"/>
    </row>
    <row r="161" spans="1:18" customFormat="1" ht="17.5" x14ac:dyDescent="0.35">
      <c r="A161" s="20"/>
      <c r="B161" s="22"/>
      <c r="C161" s="60" t="s">
        <v>62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36"/>
      <c r="R161" s="20"/>
    </row>
    <row r="162" spans="1:18" customFormat="1" x14ac:dyDescent="0.35">
      <c r="A162" s="20"/>
      <c r="B162" s="22"/>
      <c r="R162" s="20"/>
    </row>
    <row r="163" spans="1:18" customFormat="1" x14ac:dyDescent="0.35">
      <c r="A163" s="20"/>
      <c r="B163" s="22"/>
      <c r="R163" s="20"/>
    </row>
    <row r="164" spans="1:18" customFormat="1" ht="17.5" x14ac:dyDescent="0.35">
      <c r="A164" s="20"/>
      <c r="B164" s="22"/>
      <c r="C164" s="7" t="s">
        <v>50</v>
      </c>
      <c r="D164" s="7" t="s">
        <v>52</v>
      </c>
      <c r="E164" s="7" t="s">
        <v>1</v>
      </c>
      <c r="F164" s="7" t="s">
        <v>2</v>
      </c>
      <c r="O164" s="15"/>
      <c r="P164" s="15"/>
      <c r="R164" s="20"/>
    </row>
    <row r="165" spans="1:18" customFormat="1" ht="17.5" x14ac:dyDescent="0.35">
      <c r="A165" s="20"/>
      <c r="B165" s="22"/>
      <c r="C165" s="7" t="s">
        <v>34</v>
      </c>
      <c r="D165" s="37">
        <f>MATCH(C165,Törzsadatok!$D$1:$D$20,0)</f>
        <v>11</v>
      </c>
      <c r="E165" s="37">
        <f>INDEX(Törzsadatok!$A$1:$A$20,'Excel-tippek'!D165,)</f>
        <v>220776</v>
      </c>
      <c r="F165" s="37" t="str">
        <f>INDEX(Törzsadatok!$C$1:$C$20,'Excel-tippek'!D165,)</f>
        <v>Mezőkövesd</v>
      </c>
      <c r="J165" s="10"/>
      <c r="K165" s="8"/>
      <c r="L165" s="8"/>
      <c r="O165" s="15"/>
      <c r="P165" s="15"/>
      <c r="R165" s="20"/>
    </row>
    <row r="166" spans="1:18" customFormat="1" ht="17.5" x14ac:dyDescent="0.35">
      <c r="A166" s="20"/>
      <c r="B166" s="22"/>
      <c r="C166" s="7" t="s">
        <v>25</v>
      </c>
      <c r="D166" s="37">
        <f>MATCH(C166,Törzsadatok!$D$1:$D$20,0)</f>
        <v>2</v>
      </c>
      <c r="E166" s="37">
        <f>INDEX(Törzsadatok!$A$1:$A$20,'Excel-tippek'!D166,)</f>
        <v>616173</v>
      </c>
      <c r="F166" s="37" t="str">
        <f>INDEX(Törzsadatok!$C$1:$C$20,'Excel-tippek'!D166,)</f>
        <v>Budapest</v>
      </c>
      <c r="J166" s="10"/>
      <c r="K166" s="8"/>
      <c r="L166" s="8"/>
      <c r="O166" s="15"/>
      <c r="P166" s="15"/>
      <c r="R166" s="20"/>
    </row>
    <row r="167" spans="1:18" customFormat="1" ht="17.5" x14ac:dyDescent="0.35">
      <c r="A167" s="20"/>
      <c r="B167" s="22"/>
      <c r="C167" s="7" t="s">
        <v>26</v>
      </c>
      <c r="D167" s="37">
        <f>MATCH(C167,Törzsadatok!$D$1:$D$20,0)</f>
        <v>3</v>
      </c>
      <c r="E167" s="37">
        <f>INDEX(Törzsadatok!$A$1:$A$20,'Excel-tippek'!D167,)</f>
        <v>988367</v>
      </c>
      <c r="F167" s="37" t="str">
        <f>INDEX(Törzsadatok!$C$1:$C$20,'Excel-tippek'!D167,)</f>
        <v>Budapest</v>
      </c>
      <c r="J167" s="10"/>
      <c r="K167" s="8"/>
      <c r="L167" s="8"/>
      <c r="O167" s="15"/>
      <c r="P167" s="15"/>
      <c r="R167" s="20"/>
    </row>
    <row r="168" spans="1:18" customFormat="1" ht="17.5" x14ac:dyDescent="0.35">
      <c r="A168" s="20"/>
      <c r="B168" s="22"/>
      <c r="C168" s="7" t="s">
        <v>27</v>
      </c>
      <c r="D168" s="37">
        <f>MATCH(C168,Törzsadatok!$D$1:$D$20,0)</f>
        <v>4</v>
      </c>
      <c r="E168" s="37">
        <f>INDEX(Törzsadatok!$A$1:$A$20,'Excel-tippek'!D168,)</f>
        <v>563626</v>
      </c>
      <c r="F168" s="37" t="str">
        <f>INDEX(Törzsadatok!$C$1:$C$20,'Excel-tippek'!D168,)</f>
        <v>Budapest</v>
      </c>
      <c r="J168" s="10"/>
      <c r="K168" s="8"/>
      <c r="O168" s="15"/>
      <c r="P168" s="15"/>
      <c r="R168" s="20"/>
    </row>
    <row r="169" spans="1:18" customFormat="1" ht="17.5" x14ac:dyDescent="0.35">
      <c r="A169" s="20"/>
      <c r="B169" s="22"/>
      <c r="C169" s="7" t="s">
        <v>28</v>
      </c>
      <c r="D169" s="37">
        <f>MATCH(C169,Törzsadatok!$D$1:$D$20,0)</f>
        <v>5</v>
      </c>
      <c r="E169" s="37">
        <f>INDEX(Törzsadatok!$A$1:$A$20,'Excel-tippek'!D169,)</f>
        <v>196463</v>
      </c>
      <c r="F169" s="37" t="str">
        <f>INDEX(Törzsadatok!$C$1:$C$20,'Excel-tippek'!D169,)</f>
        <v>Pomáz</v>
      </c>
      <c r="J169" s="10"/>
      <c r="K169" s="8"/>
      <c r="O169" s="15"/>
      <c r="P169" s="15"/>
      <c r="R169" s="20"/>
    </row>
    <row r="170" spans="1:18" customFormat="1" ht="17.5" x14ac:dyDescent="0.35">
      <c r="A170" s="20"/>
      <c r="B170" s="22"/>
      <c r="C170" s="7" t="s">
        <v>29</v>
      </c>
      <c r="D170" s="37">
        <f>MATCH(C170,Törzsadatok!$D$1:$D$20,0)</f>
        <v>6</v>
      </c>
      <c r="E170" s="37">
        <f>INDEX(Törzsadatok!$A$1:$A$20,'Excel-tippek'!D170,)</f>
        <v>168232</v>
      </c>
      <c r="F170" s="37" t="str">
        <f>INDEX(Törzsadatok!$C$1:$C$20,'Excel-tippek'!D170,)</f>
        <v>Érd</v>
      </c>
      <c r="J170" s="10"/>
      <c r="K170" s="8"/>
      <c r="O170" s="15"/>
      <c r="P170" s="15"/>
      <c r="R170" s="20"/>
    </row>
    <row r="171" spans="1:18" customFormat="1" ht="17.5" x14ac:dyDescent="0.35">
      <c r="A171" s="20"/>
      <c r="B171" s="22"/>
      <c r="C171" s="7" t="s">
        <v>30</v>
      </c>
      <c r="D171" s="37">
        <f>MATCH(C171,Törzsadatok!$D$1:$D$20,0)</f>
        <v>7</v>
      </c>
      <c r="E171" s="37">
        <f>INDEX(Törzsadatok!$A$1:$A$20,'Excel-tippek'!D171,)</f>
        <v>200663</v>
      </c>
      <c r="F171" s="37" t="str">
        <f>INDEX(Törzsadatok!$C$1:$C$20,'Excel-tippek'!D171,)</f>
        <v>Kápolnásnyék</v>
      </c>
      <c r="J171" s="10"/>
      <c r="K171" s="8"/>
      <c r="O171" s="15"/>
      <c r="P171" s="15"/>
      <c r="R171" s="20"/>
    </row>
    <row r="172" spans="1:18" customFormat="1" ht="17.5" x14ac:dyDescent="0.35">
      <c r="A172" s="20"/>
      <c r="B172" s="22"/>
      <c r="C172" s="7" t="s">
        <v>41</v>
      </c>
      <c r="D172" s="37">
        <f>MATCH(C172,Törzsadatok!$D$1:$D$20,0)</f>
        <v>18</v>
      </c>
      <c r="E172" s="37">
        <f>INDEX(Törzsadatok!$A$1:$A$20,'Excel-tippek'!D172,)</f>
        <v>937091</v>
      </c>
      <c r="F172" s="37" t="str">
        <f>INDEX(Törzsadatok!$C$1:$C$20,'Excel-tippek'!D172,)</f>
        <v>Békéscsaba</v>
      </c>
      <c r="J172" s="10"/>
      <c r="K172" s="8"/>
      <c r="O172" s="15"/>
      <c r="P172" s="15"/>
      <c r="R172" s="20"/>
    </row>
    <row r="173" spans="1:18" customFormat="1" ht="17.5" x14ac:dyDescent="0.35">
      <c r="A173" s="20"/>
      <c r="B173" s="22"/>
      <c r="C173" s="7" t="s">
        <v>42</v>
      </c>
      <c r="D173" s="37">
        <f>MATCH(C173,Törzsadatok!$D$1:$D$20,0)</f>
        <v>19</v>
      </c>
      <c r="E173" s="37">
        <f>INDEX(Törzsadatok!$A$1:$A$20,'Excel-tippek'!D173,)</f>
        <v>245577</v>
      </c>
      <c r="F173" s="37" t="str">
        <f>INDEX(Törzsadatok!$C$1:$C$20,'Excel-tippek'!D173,)</f>
        <v>Kerekegyháza</v>
      </c>
      <c r="J173" s="10"/>
      <c r="K173" s="8"/>
      <c r="O173" s="15"/>
      <c r="P173" s="15"/>
      <c r="R173" s="20"/>
    </row>
    <row r="174" spans="1:18" customFormat="1" ht="17.5" x14ac:dyDescent="0.35">
      <c r="A174" s="20"/>
      <c r="B174" s="22"/>
      <c r="C174" s="7" t="s">
        <v>43</v>
      </c>
      <c r="D174" s="37">
        <f>MATCH(C174,Törzsadatok!$D$1:$D$20,0)</f>
        <v>20</v>
      </c>
      <c r="E174" s="37">
        <f>INDEX(Törzsadatok!$A$1:$A$20,'Excel-tippek'!D174,)</f>
        <v>150177</v>
      </c>
      <c r="F174" s="37" t="str">
        <f>INDEX(Törzsadatok!$C$1:$C$20,'Excel-tippek'!D174,)</f>
        <v>Szekszárd</v>
      </c>
      <c r="J174" s="10"/>
      <c r="K174" s="8"/>
      <c r="O174" s="15"/>
      <c r="P174" s="15"/>
      <c r="R174" s="20"/>
    </row>
    <row r="175" spans="1:18" customFormat="1" x14ac:dyDescent="0.35">
      <c r="A175" s="20"/>
      <c r="B175" s="22"/>
      <c r="R175" s="20"/>
    </row>
    <row r="176" spans="1:18" customFormat="1" ht="17.5" x14ac:dyDescent="0.35">
      <c r="A176" s="20"/>
      <c r="B176" s="22"/>
      <c r="L176" s="40"/>
      <c r="M176" s="40"/>
      <c r="N176" s="40"/>
      <c r="O176" s="40"/>
      <c r="R176" s="20"/>
    </row>
    <row r="177" spans="1:18" customFormat="1" ht="17.5" x14ac:dyDescent="0.35">
      <c r="A177" s="20"/>
      <c r="B177" s="22"/>
      <c r="C177" s="39" t="s">
        <v>48</v>
      </c>
      <c r="D177" s="39"/>
      <c r="E177" s="39"/>
      <c r="F177" s="39"/>
      <c r="G177" s="39"/>
      <c r="L177" s="40"/>
      <c r="M177" s="40"/>
      <c r="N177" s="40"/>
      <c r="O177" s="40"/>
      <c r="R177" s="20"/>
    </row>
    <row r="178" spans="1:18" customFormat="1" ht="17.5" x14ac:dyDescent="0.35">
      <c r="A178" s="20"/>
      <c r="B178" s="22"/>
      <c r="C178" s="60" t="s">
        <v>61</v>
      </c>
      <c r="D178" s="60"/>
      <c r="E178" s="60"/>
      <c r="F178" s="60"/>
      <c r="G178" s="60"/>
      <c r="H178" s="60"/>
      <c r="I178" s="60"/>
      <c r="J178" s="60"/>
      <c r="R178" s="20"/>
    </row>
    <row r="179" spans="1:18" customFormat="1" ht="18" x14ac:dyDescent="0.4">
      <c r="A179" s="20"/>
      <c r="B179" s="22"/>
      <c r="C179" s="60" t="s">
        <v>60</v>
      </c>
      <c r="D179" s="60"/>
      <c r="E179" s="60"/>
      <c r="F179" s="60"/>
      <c r="G179" s="60"/>
      <c r="H179" s="60"/>
      <c r="I179" s="60"/>
      <c r="J179" s="60"/>
      <c r="K179" s="60"/>
      <c r="R179" s="20"/>
    </row>
    <row r="180" spans="1:18" customFormat="1" ht="17.5" x14ac:dyDescent="0.35">
      <c r="A180" s="20"/>
      <c r="B180" s="22"/>
      <c r="C180" s="39"/>
      <c r="D180" s="39"/>
      <c r="E180" s="39"/>
      <c r="F180" s="39"/>
      <c r="G180" s="39"/>
      <c r="H180" s="39"/>
      <c r="I180" s="39"/>
      <c r="J180" s="39"/>
      <c r="K180" s="39"/>
      <c r="R180" s="20"/>
    </row>
    <row r="181" spans="1:18" customFormat="1" ht="17.5" x14ac:dyDescent="0.35">
      <c r="A181" s="20"/>
      <c r="B181" s="22"/>
      <c r="C181" s="7" t="s">
        <v>50</v>
      </c>
      <c r="D181" s="7" t="s">
        <v>52</v>
      </c>
      <c r="E181" s="7" t="s">
        <v>1</v>
      </c>
      <c r="F181" s="7" t="s">
        <v>2</v>
      </c>
      <c r="G181" s="7" t="s">
        <v>44</v>
      </c>
      <c r="H181" s="7" t="s">
        <v>45</v>
      </c>
      <c r="I181" s="7" t="s">
        <v>46</v>
      </c>
      <c r="J181" s="39"/>
      <c r="K181" s="39"/>
      <c r="R181" s="20"/>
    </row>
    <row r="182" spans="1:18" customFormat="1" ht="17.5" x14ac:dyDescent="0.35">
      <c r="A182" s="20"/>
      <c r="B182" s="22"/>
      <c r="C182" s="7" t="s">
        <v>34</v>
      </c>
      <c r="D182" s="41">
        <f>MATCH(C182,Törzsadatok!$D$1:$D$20,0)</f>
        <v>11</v>
      </c>
      <c r="E182" s="41">
        <f>INDEX(Törzsadatok!$A$1:$A$20,'Excel-tippek'!D182,)</f>
        <v>220776</v>
      </c>
      <c r="F182" s="41" t="str">
        <f>INDEX(Törzsadatok!$C$1:$C$20,'Excel-tippek'!D182,)</f>
        <v>Mezőkövesd</v>
      </c>
      <c r="G182" s="39">
        <f>INDEX(Törzsadatok!$G$1:$G$20,'Excel-tippek'!D182,)</f>
        <v>9020</v>
      </c>
      <c r="H182" s="39">
        <f>INDEX(Törzsadatok!$H$1:$H$20,'Excel-tippek'!D182,)</f>
        <v>-8064</v>
      </c>
      <c r="I182" s="39">
        <f>INDEX(Törzsadatok!$I$1:$I$20,'Excel-tippek'!D182,)</f>
        <v>956</v>
      </c>
      <c r="J182" s="39"/>
      <c r="K182" s="39"/>
      <c r="R182" s="20"/>
    </row>
    <row r="183" spans="1:18" customFormat="1" ht="17.5" x14ac:dyDescent="0.35">
      <c r="A183" s="20"/>
      <c r="B183" s="22"/>
      <c r="C183" s="7" t="s">
        <v>25</v>
      </c>
      <c r="D183" s="41">
        <f>MATCH(C183,Törzsadatok!$D$1:$D$20,0)</f>
        <v>2</v>
      </c>
      <c r="E183" s="41">
        <f>INDEX(Törzsadatok!$A$1:$A$20,'Excel-tippek'!D183,)</f>
        <v>616173</v>
      </c>
      <c r="F183" s="41" t="str">
        <f>INDEX(Törzsadatok!$C$1:$C$20,'Excel-tippek'!D183,)</f>
        <v>Budapest</v>
      </c>
      <c r="G183" s="39">
        <f>INDEX(Törzsadatok!$G$1:$G$20,'Excel-tippek'!D183,)</f>
        <v>65064</v>
      </c>
      <c r="H183" s="39"/>
      <c r="I183" s="39"/>
      <c r="J183" s="39"/>
      <c r="K183" s="39"/>
      <c r="R183" s="20"/>
    </row>
    <row r="184" spans="1:18" customFormat="1" ht="17.5" x14ac:dyDescent="0.35">
      <c r="A184" s="20"/>
      <c r="B184" s="22"/>
      <c r="C184" s="7" t="s">
        <v>26</v>
      </c>
      <c r="D184" s="41">
        <f>MATCH(C184,Törzsadatok!$D$1:$D$20,0)</f>
        <v>3</v>
      </c>
      <c r="E184" s="41">
        <f>INDEX(Törzsadatok!$A$1:$A$20,'Excel-tippek'!D184,)</f>
        <v>988367</v>
      </c>
      <c r="F184" s="41" t="str">
        <f>INDEX(Törzsadatok!$C$1:$C$20,'Excel-tippek'!D184,)</f>
        <v>Budapest</v>
      </c>
      <c r="G184" s="39">
        <f>INDEX(Törzsadatok!$G$1:$G$20,'Excel-tippek'!D184,)</f>
        <v>59626</v>
      </c>
      <c r="H184" s="39"/>
      <c r="I184" s="39"/>
      <c r="J184" s="39"/>
      <c r="K184" s="39"/>
      <c r="R184" s="20"/>
    </row>
    <row r="185" spans="1:18" customFormat="1" ht="17.5" x14ac:dyDescent="0.35">
      <c r="A185" s="20"/>
      <c r="B185" s="22"/>
      <c r="C185" s="7" t="s">
        <v>27</v>
      </c>
      <c r="D185" s="41">
        <f>MATCH(C185,Törzsadatok!$D$1:$D$20,0)</f>
        <v>4</v>
      </c>
      <c r="E185" s="41">
        <f>INDEX(Törzsadatok!$A$1:$A$20,'Excel-tippek'!D185,)</f>
        <v>563626</v>
      </c>
      <c r="F185" s="41" t="str">
        <f>INDEX(Törzsadatok!$C$1:$C$20,'Excel-tippek'!D185,)</f>
        <v>Budapest</v>
      </c>
      <c r="G185" s="39">
        <f>INDEX(Törzsadatok!$G$1:$G$20,'Excel-tippek'!D185,)</f>
        <v>71665</v>
      </c>
      <c r="H185" s="39"/>
      <c r="I185" s="39"/>
      <c r="J185" s="39"/>
      <c r="K185" s="39"/>
      <c r="R185" s="20"/>
    </row>
    <row r="186" spans="1:18" customFormat="1" ht="17.5" x14ac:dyDescent="0.35">
      <c r="A186" s="20"/>
      <c r="B186" s="22"/>
      <c r="C186" s="7" t="s">
        <v>28</v>
      </c>
      <c r="D186" s="41">
        <f>MATCH(C186,Törzsadatok!$D$1:$D$20,0)</f>
        <v>5</v>
      </c>
      <c r="E186" s="41">
        <f>INDEX(Törzsadatok!$A$1:$A$20,'Excel-tippek'!D186,)</f>
        <v>196463</v>
      </c>
      <c r="F186" s="41" t="str">
        <f>INDEX(Törzsadatok!$C$1:$C$20,'Excel-tippek'!D186,)</f>
        <v>Pomáz</v>
      </c>
      <c r="G186" s="39">
        <f>INDEX(Törzsadatok!$G$1:$G$20,'Excel-tippek'!D186,)</f>
        <v>1695</v>
      </c>
      <c r="R186" s="20"/>
    </row>
    <row r="187" spans="1:18" customFormat="1" ht="17.5" x14ac:dyDescent="0.35">
      <c r="A187" s="20"/>
      <c r="B187" s="22"/>
      <c r="C187" s="7" t="s">
        <v>29</v>
      </c>
      <c r="D187" s="41">
        <f>MATCH(C187,Törzsadatok!$D$1:$D$20,0)</f>
        <v>6</v>
      </c>
      <c r="E187" s="41">
        <f>INDEX(Törzsadatok!$A$1:$A$20,'Excel-tippek'!D187,)</f>
        <v>168232</v>
      </c>
      <c r="F187" s="41" t="str">
        <f>INDEX(Törzsadatok!$C$1:$C$20,'Excel-tippek'!D187,)</f>
        <v>Érd</v>
      </c>
      <c r="G187" s="39">
        <f>INDEX(Törzsadatok!$G$1:$G$20,'Excel-tippek'!D187,)</f>
        <v>5554</v>
      </c>
      <c r="R187" s="20"/>
    </row>
    <row r="188" spans="1:18" customFormat="1" ht="17.5" x14ac:dyDescent="0.35">
      <c r="A188" s="20"/>
      <c r="B188" s="22"/>
      <c r="C188" s="7" t="s">
        <v>30</v>
      </c>
      <c r="D188" s="41">
        <f>MATCH(C188,Törzsadatok!$D$1:$D$20,0)</f>
        <v>7</v>
      </c>
      <c r="E188" s="41">
        <f>INDEX(Törzsadatok!$A$1:$A$20,'Excel-tippek'!D188,)</f>
        <v>200663</v>
      </c>
      <c r="F188" s="41" t="str">
        <f>INDEX(Törzsadatok!$C$1:$C$20,'Excel-tippek'!D188,)</f>
        <v>Kápolnásnyék</v>
      </c>
      <c r="G188" s="39">
        <f>INDEX(Törzsadatok!$G$1:$G$20,'Excel-tippek'!D188,)</f>
        <v>7064</v>
      </c>
      <c r="R188" s="20"/>
    </row>
    <row r="189" spans="1:18" customFormat="1" ht="17.5" x14ac:dyDescent="0.35">
      <c r="A189" s="20"/>
      <c r="B189" s="22"/>
      <c r="C189" s="7" t="s">
        <v>41</v>
      </c>
      <c r="D189" s="41">
        <f>MATCH(C189,Törzsadatok!$D$1:$D$20,0)</f>
        <v>18</v>
      </c>
      <c r="E189" s="41">
        <f>INDEX(Törzsadatok!$A$1:$A$20,'Excel-tippek'!D189,)</f>
        <v>937091</v>
      </c>
      <c r="F189" s="41" t="str">
        <f>INDEX(Törzsadatok!$C$1:$C$20,'Excel-tippek'!D189,)</f>
        <v>Békéscsaba</v>
      </c>
      <c r="G189" s="39">
        <f>INDEX(Törzsadatok!$G$1:$G$20,'Excel-tippek'!D189,)</f>
        <v>84437</v>
      </c>
      <c r="N189" s="15"/>
      <c r="O189" s="15"/>
      <c r="R189" s="20"/>
    </row>
    <row r="190" spans="1:18" customFormat="1" ht="17.5" x14ac:dyDescent="0.35">
      <c r="A190" s="20"/>
      <c r="B190" s="22"/>
      <c r="C190" s="7" t="s">
        <v>42</v>
      </c>
      <c r="D190" s="41">
        <f>MATCH(C190,Törzsadatok!$D$1:$D$20,0)</f>
        <v>19</v>
      </c>
      <c r="E190" s="41">
        <f>INDEX(Törzsadatok!$A$1:$A$20,'Excel-tippek'!D190,)</f>
        <v>245577</v>
      </c>
      <c r="F190" s="41" t="str">
        <f>INDEX(Törzsadatok!$C$1:$C$20,'Excel-tippek'!D190,)</f>
        <v>Kerekegyháza</v>
      </c>
      <c r="G190" s="39">
        <f>INDEX(Törzsadatok!$G$1:$G$20,'Excel-tippek'!D190,)</f>
        <v>7305</v>
      </c>
      <c r="N190" s="15"/>
      <c r="O190" s="15"/>
      <c r="R190" s="20"/>
    </row>
    <row r="191" spans="1:18" customFormat="1" ht="17.5" x14ac:dyDescent="0.35">
      <c r="A191" s="20"/>
      <c r="B191" s="22"/>
      <c r="C191" s="7" t="s">
        <v>43</v>
      </c>
      <c r="D191" s="41">
        <f>MATCH(C191,Törzsadatok!$D$1:$D$20,0)</f>
        <v>20</v>
      </c>
      <c r="E191" s="41">
        <f>INDEX(Törzsadatok!$A$1:$A$20,'Excel-tippek'!D191,)</f>
        <v>150177</v>
      </c>
      <c r="F191" s="41" t="str">
        <f>INDEX(Törzsadatok!$C$1:$C$20,'Excel-tippek'!D191,)</f>
        <v>Szekszárd</v>
      </c>
      <c r="G191" s="39">
        <f>INDEX(Törzsadatok!$G$1:$G$20,'Excel-tippek'!D191,)</f>
        <v>5052</v>
      </c>
      <c r="N191" s="15"/>
      <c r="O191" s="15"/>
      <c r="R191" s="20"/>
    </row>
    <row r="192" spans="1:18" customFormat="1" x14ac:dyDescent="0.35">
      <c r="A192" s="20"/>
      <c r="B192" s="22"/>
      <c r="N192" s="15"/>
      <c r="O192" s="15"/>
      <c r="R192" s="20"/>
    </row>
    <row r="193" spans="1:19" ht="17.5" x14ac:dyDescent="0.35">
      <c r="A193" s="20"/>
      <c r="B193" s="22"/>
      <c r="C193" s="39"/>
      <c r="N193" s="15"/>
      <c r="O193" s="15"/>
      <c r="R193" s="20"/>
      <c r="S193"/>
    </row>
    <row r="194" spans="1:19" x14ac:dyDescent="0.35">
      <c r="A194" s="20"/>
      <c r="B194" s="22"/>
      <c r="N194" s="15"/>
      <c r="O194" s="15"/>
      <c r="R194" s="20"/>
      <c r="S194"/>
    </row>
    <row r="195" spans="1:19" ht="12" customHeight="1" x14ac:dyDescent="0.35">
      <c r="A195" s="20"/>
      <c r="B195" s="22"/>
      <c r="N195" s="15"/>
      <c r="O195" s="15"/>
      <c r="R195" s="20"/>
      <c r="S195"/>
    </row>
    <row r="196" spans="1:19" ht="6.75" customHeight="1" x14ac:dyDescent="0.35">
      <c r="A196" s="20"/>
      <c r="B196" s="22"/>
      <c r="N196" s="15"/>
      <c r="O196" s="15"/>
      <c r="R196" s="20"/>
      <c r="S196"/>
    </row>
    <row r="197" spans="1:19" ht="17.5" x14ac:dyDescent="0.35">
      <c r="A197" s="20"/>
      <c r="B197" s="22"/>
      <c r="C197" s="51" t="s">
        <v>63</v>
      </c>
      <c r="D197" s="48"/>
      <c r="E197" s="48"/>
      <c r="F197" s="48"/>
      <c r="G197" s="48"/>
      <c r="H197" s="48"/>
      <c r="N197" s="15"/>
      <c r="O197" s="15"/>
      <c r="R197" s="20"/>
      <c r="S197"/>
    </row>
    <row r="198" spans="1:19" ht="21.75" customHeight="1" x14ac:dyDescent="0.35">
      <c r="A198" s="20"/>
      <c r="B198" s="22"/>
      <c r="C198" s="48"/>
      <c r="D198" s="48"/>
      <c r="E198" s="48"/>
      <c r="F198" s="48"/>
      <c r="G198" s="48"/>
      <c r="H198" s="48"/>
      <c r="N198" s="15"/>
      <c r="O198" s="15"/>
      <c r="R198" s="20"/>
      <c r="S198"/>
    </row>
    <row r="199" spans="1:19" ht="26.25" customHeight="1" x14ac:dyDescent="0.35">
      <c r="A199" s="20"/>
      <c r="B199" s="22"/>
      <c r="C199" s="50" t="s">
        <v>76</v>
      </c>
      <c r="D199" s="49"/>
      <c r="E199" s="48"/>
      <c r="F199" s="48"/>
      <c r="G199" s="48"/>
      <c r="H199" s="48"/>
      <c r="N199" s="15"/>
      <c r="O199" s="15"/>
      <c r="R199" s="20"/>
      <c r="S199"/>
    </row>
    <row r="200" spans="1:19" ht="25.5" customHeight="1" x14ac:dyDescent="0.35">
      <c r="A200" s="20"/>
      <c r="B200" s="22"/>
      <c r="C200" s="50" t="s">
        <v>77</v>
      </c>
      <c r="D200" s="49"/>
      <c r="E200" s="48"/>
      <c r="F200" s="48"/>
      <c r="G200" s="48"/>
      <c r="H200" s="48"/>
      <c r="R200" s="20"/>
      <c r="S200"/>
    </row>
    <row r="201" spans="1:19" ht="23.25" customHeight="1" x14ac:dyDescent="0.35">
      <c r="A201" s="20"/>
      <c r="B201" s="22"/>
      <c r="C201" s="50" t="s">
        <v>78</v>
      </c>
      <c r="D201" s="49"/>
      <c r="E201" s="48"/>
      <c r="F201" s="48"/>
      <c r="G201" s="48"/>
      <c r="H201" s="48"/>
      <c r="R201" s="20"/>
      <c r="S201"/>
    </row>
    <row r="202" spans="1:19" ht="30.75" customHeight="1" x14ac:dyDescent="0.35">
      <c r="A202" s="20"/>
      <c r="B202" s="22"/>
      <c r="C202" s="50" t="s">
        <v>70</v>
      </c>
      <c r="D202" s="48"/>
      <c r="E202" s="48"/>
      <c r="F202" s="48"/>
      <c r="G202" s="48"/>
      <c r="H202" s="48"/>
      <c r="R202" s="20"/>
      <c r="S202"/>
    </row>
    <row r="203" spans="1:19" ht="30.75" customHeight="1" x14ac:dyDescent="0.35">
      <c r="A203" s="20"/>
      <c r="B203" s="22"/>
      <c r="C203" s="50"/>
      <c r="D203" s="48"/>
      <c r="E203" s="48"/>
      <c r="F203" s="48"/>
      <c r="G203" s="48"/>
      <c r="H203" s="48"/>
      <c r="R203" s="20"/>
      <c r="S203"/>
    </row>
    <row r="204" spans="1:19" x14ac:dyDescent="0.35">
      <c r="A204" s="20"/>
      <c r="B204" s="22"/>
      <c r="R204" s="20"/>
      <c r="S204"/>
    </row>
    <row r="205" spans="1:19" ht="17.5" x14ac:dyDescent="0.35">
      <c r="A205" s="20"/>
      <c r="B205" s="22"/>
      <c r="C205" s="51" t="s">
        <v>64</v>
      </c>
      <c r="R205" s="20"/>
      <c r="S205"/>
    </row>
    <row r="206" spans="1:19" ht="33" customHeight="1" x14ac:dyDescent="0.35">
      <c r="A206" s="20"/>
      <c r="B206" s="22"/>
      <c r="C206" s="57" t="s">
        <v>92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R206" s="20"/>
      <c r="S206"/>
    </row>
    <row r="207" spans="1:19" ht="15" customHeight="1" x14ac:dyDescent="0.35">
      <c r="A207" s="20"/>
      <c r="B207" s="22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R207" s="20"/>
      <c r="S207"/>
    </row>
    <row r="208" spans="1:19" ht="17.5" x14ac:dyDescent="0.35">
      <c r="A208" s="20"/>
      <c r="B208" s="22"/>
      <c r="C208" s="52" t="s">
        <v>65</v>
      </c>
      <c r="R208" s="20"/>
      <c r="S208"/>
    </row>
    <row r="209" spans="1:19" x14ac:dyDescent="0.35">
      <c r="A209" s="20"/>
      <c r="B209" s="22"/>
      <c r="R209" s="20"/>
      <c r="S209"/>
    </row>
    <row r="210" spans="1:19" ht="17.5" x14ac:dyDescent="0.35">
      <c r="A210" s="20"/>
      <c r="B210" s="22"/>
      <c r="C210" s="53" t="s">
        <v>7</v>
      </c>
      <c r="D210" s="53">
        <f>MATCH(C210,Törzsadatok!C1:C20,0)</f>
        <v>2</v>
      </c>
      <c r="F210" s="52" t="s">
        <v>66</v>
      </c>
      <c r="R210" s="20"/>
      <c r="S210"/>
    </row>
    <row r="211" spans="1:19" x14ac:dyDescent="0.35">
      <c r="A211" s="20"/>
      <c r="B211" s="22"/>
      <c r="R211" s="20"/>
      <c r="S211"/>
    </row>
    <row r="212" spans="1:19" x14ac:dyDescent="0.35">
      <c r="A212" s="20"/>
      <c r="B212" s="22"/>
      <c r="R212" s="20"/>
      <c r="S212"/>
    </row>
    <row r="213" spans="1:19" ht="15.5" x14ac:dyDescent="0.35">
      <c r="A213" s="20"/>
      <c r="B213" s="22"/>
      <c r="C213" s="56" t="s">
        <v>67</v>
      </c>
      <c r="D213" s="56"/>
      <c r="E213" s="56"/>
      <c r="F213" s="56"/>
      <c r="G213" s="56"/>
      <c r="R213" s="20"/>
      <c r="S213"/>
    </row>
    <row r="214" spans="1:19" x14ac:dyDescent="0.35">
      <c r="A214" s="20"/>
      <c r="B214" s="22"/>
      <c r="R214" s="20"/>
      <c r="S214"/>
    </row>
    <row r="215" spans="1:19" x14ac:dyDescent="0.3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9" hidden="1" x14ac:dyDescent="0.35"/>
    <row r="217" spans="1:19" hidden="1" x14ac:dyDescent="0.35"/>
  </sheetData>
  <mergeCells count="26">
    <mergeCell ref="D3:O3"/>
    <mergeCell ref="D6:O8"/>
    <mergeCell ref="C83:G83"/>
    <mergeCell ref="C10:I10"/>
    <mergeCell ref="C131:N131"/>
    <mergeCell ref="C41:O43"/>
    <mergeCell ref="C44:O46"/>
    <mergeCell ref="C48:O50"/>
    <mergeCell ref="C58:K59"/>
    <mergeCell ref="C12:H12"/>
    <mergeCell ref="C52:O53"/>
    <mergeCell ref="C80:L81"/>
    <mergeCell ref="C118:O119"/>
    <mergeCell ref="C213:G213"/>
    <mergeCell ref="C206:O207"/>
    <mergeCell ref="C120:J121"/>
    <mergeCell ref="C122:J124"/>
    <mergeCell ref="C128:K129"/>
    <mergeCell ref="C179:K179"/>
    <mergeCell ref="C178:J178"/>
    <mergeCell ref="C161:O161"/>
    <mergeCell ref="C145:K146"/>
    <mergeCell ref="C147:K148"/>
    <mergeCell ref="F153:K153"/>
    <mergeCell ref="F151:I151"/>
    <mergeCell ref="J151:M15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A25" sqref="A25"/>
    </sheetView>
  </sheetViews>
  <sheetFormatPr defaultRowHeight="14.5" x14ac:dyDescent="0.35"/>
  <cols>
    <col min="1" max="1" width="19.90625" customWidth="1"/>
    <col min="2" max="2" width="14.54296875" customWidth="1"/>
    <col min="3" max="3" width="17.54296875" customWidth="1"/>
    <col min="4" max="4" width="18.54296875" customWidth="1"/>
    <col min="5" max="5" width="17.90625" customWidth="1"/>
    <col min="6" max="6" width="18.54296875" customWidth="1"/>
    <col min="7" max="7" width="15.6328125" customWidth="1"/>
    <col min="8" max="8" width="25.36328125" customWidth="1"/>
    <col min="9" max="9" width="19.90625" customWidth="1"/>
    <col min="10" max="10" width="18.54296875" customWidth="1"/>
    <col min="11" max="11" width="16.36328125" customWidth="1"/>
  </cols>
  <sheetData>
    <row r="1" spans="1:9" ht="15" thickBot="1" x14ac:dyDescent="0.4">
      <c r="A1" s="19" t="s">
        <v>1</v>
      </c>
      <c r="B1" s="19" t="s">
        <v>0</v>
      </c>
      <c r="C1" s="19" t="s">
        <v>2</v>
      </c>
      <c r="D1" s="19" t="s">
        <v>24</v>
      </c>
      <c r="E1" s="19" t="s">
        <v>3</v>
      </c>
      <c r="F1" s="19" t="s">
        <v>6</v>
      </c>
      <c r="G1" s="19" t="s">
        <v>44</v>
      </c>
      <c r="H1" s="19" t="s">
        <v>45</v>
      </c>
      <c r="I1" s="19" t="s">
        <v>46</v>
      </c>
    </row>
    <row r="2" spans="1:9" ht="15" thickTop="1" x14ac:dyDescent="0.35">
      <c r="A2" s="18">
        <v>616173</v>
      </c>
      <c r="B2" s="18">
        <v>1106</v>
      </c>
      <c r="C2" s="18" t="s">
        <v>7</v>
      </c>
      <c r="D2" s="18" t="s">
        <v>25</v>
      </c>
      <c r="E2" s="18" t="s">
        <v>5</v>
      </c>
      <c r="F2" s="18">
        <v>720</v>
      </c>
      <c r="G2" s="18">
        <v>65064</v>
      </c>
      <c r="H2" s="18">
        <v>-59616</v>
      </c>
      <c r="I2" s="18">
        <f>G2+H2</f>
        <v>5448</v>
      </c>
    </row>
    <row r="3" spans="1:9" x14ac:dyDescent="0.35">
      <c r="A3" s="9">
        <v>988367</v>
      </c>
      <c r="B3" s="9">
        <v>1172</v>
      </c>
      <c r="C3" s="9" t="s">
        <v>7</v>
      </c>
      <c r="D3" s="9" t="s">
        <v>26</v>
      </c>
      <c r="E3" s="9" t="s">
        <v>5</v>
      </c>
      <c r="F3" s="9">
        <v>1430</v>
      </c>
      <c r="G3" s="9">
        <v>59626</v>
      </c>
      <c r="H3" s="9">
        <v>-83435</v>
      </c>
      <c r="I3" s="9">
        <f t="shared" ref="I3:I20" si="0">G3+H3</f>
        <v>-23809</v>
      </c>
    </row>
    <row r="4" spans="1:9" x14ac:dyDescent="0.35">
      <c r="A4" s="9">
        <v>563626</v>
      </c>
      <c r="B4" s="9">
        <v>1043</v>
      </c>
      <c r="C4" s="9" t="s">
        <v>7</v>
      </c>
      <c r="D4" s="9" t="s">
        <v>27</v>
      </c>
      <c r="E4" s="9" t="s">
        <v>4</v>
      </c>
      <c r="F4" s="9">
        <v>560</v>
      </c>
      <c r="G4" s="9">
        <v>71665</v>
      </c>
      <c r="H4" s="9">
        <v>-31714</v>
      </c>
      <c r="I4" s="9">
        <f t="shared" si="0"/>
        <v>39951</v>
      </c>
    </row>
    <row r="5" spans="1:9" x14ac:dyDescent="0.35">
      <c r="A5" s="9">
        <v>196463</v>
      </c>
      <c r="B5" s="9">
        <v>2013</v>
      </c>
      <c r="C5" s="9" t="s">
        <v>8</v>
      </c>
      <c r="D5" s="9" t="s">
        <v>28</v>
      </c>
      <c r="E5" s="9" t="s">
        <v>5</v>
      </c>
      <c r="F5" s="9">
        <v>1350</v>
      </c>
      <c r="G5" s="9">
        <v>1695</v>
      </c>
      <c r="H5" s="9">
        <v>-6135</v>
      </c>
      <c r="I5" s="9">
        <f t="shared" si="0"/>
        <v>-4440</v>
      </c>
    </row>
    <row r="6" spans="1:9" x14ac:dyDescent="0.35">
      <c r="A6" s="9">
        <v>168232</v>
      </c>
      <c r="B6" s="9">
        <v>2030</v>
      </c>
      <c r="C6" s="9" t="s">
        <v>9</v>
      </c>
      <c r="D6" s="9" t="s">
        <v>29</v>
      </c>
      <c r="E6" s="9" t="s">
        <v>5</v>
      </c>
      <c r="F6" s="9">
        <v>1564</v>
      </c>
      <c r="G6" s="9">
        <v>5554</v>
      </c>
      <c r="H6" s="9">
        <v>-684</v>
      </c>
      <c r="I6" s="9">
        <f t="shared" si="0"/>
        <v>4870</v>
      </c>
    </row>
    <row r="7" spans="1:9" x14ac:dyDescent="0.35">
      <c r="A7" s="9">
        <v>200663</v>
      </c>
      <c r="B7" s="9">
        <v>2475</v>
      </c>
      <c r="C7" s="9" t="s">
        <v>10</v>
      </c>
      <c r="D7" s="9" t="s">
        <v>30</v>
      </c>
      <c r="E7" s="9" t="s">
        <v>5</v>
      </c>
      <c r="F7" s="9">
        <v>3192</v>
      </c>
      <c r="G7" s="9">
        <v>7064</v>
      </c>
      <c r="H7" s="9">
        <v>-618</v>
      </c>
      <c r="I7" s="9">
        <f t="shared" si="0"/>
        <v>6446</v>
      </c>
    </row>
    <row r="8" spans="1:9" x14ac:dyDescent="0.35">
      <c r="A8" s="9">
        <v>320062</v>
      </c>
      <c r="B8" s="9">
        <v>2921</v>
      </c>
      <c r="C8" s="9" t="s">
        <v>11</v>
      </c>
      <c r="D8" s="9" t="s">
        <v>31</v>
      </c>
      <c r="E8" s="9" t="s">
        <v>5</v>
      </c>
      <c r="F8" s="9">
        <v>2554</v>
      </c>
      <c r="G8" s="9">
        <v>6286</v>
      </c>
      <c r="H8" s="9">
        <v>-7488</v>
      </c>
      <c r="I8" s="9">
        <f t="shared" si="0"/>
        <v>-1202</v>
      </c>
    </row>
    <row r="9" spans="1:9" x14ac:dyDescent="0.35">
      <c r="A9" s="9">
        <v>211183</v>
      </c>
      <c r="B9" s="9">
        <v>3109</v>
      </c>
      <c r="C9" s="9" t="s">
        <v>12</v>
      </c>
      <c r="D9" s="9" t="s">
        <v>32</v>
      </c>
      <c r="E9" s="9" t="s">
        <v>5</v>
      </c>
      <c r="F9" s="9">
        <v>3213</v>
      </c>
      <c r="G9" s="9">
        <v>8985</v>
      </c>
      <c r="H9" s="9">
        <v>-2088</v>
      </c>
      <c r="I9" s="9">
        <f t="shared" si="0"/>
        <v>6897</v>
      </c>
    </row>
    <row r="10" spans="1:9" x14ac:dyDescent="0.35">
      <c r="A10" s="9">
        <v>279108</v>
      </c>
      <c r="B10" s="9">
        <v>3300</v>
      </c>
      <c r="C10" s="9" t="s">
        <v>13</v>
      </c>
      <c r="D10" s="9" t="s">
        <v>33</v>
      </c>
      <c r="E10" s="9" t="s">
        <v>5</v>
      </c>
      <c r="F10" s="9">
        <v>1294</v>
      </c>
      <c r="G10" s="9">
        <v>91849</v>
      </c>
      <c r="H10" s="9">
        <v>-73330</v>
      </c>
      <c r="I10" s="9">
        <f t="shared" si="0"/>
        <v>18519</v>
      </c>
    </row>
    <row r="11" spans="1:9" x14ac:dyDescent="0.35">
      <c r="A11" s="9">
        <v>220776</v>
      </c>
      <c r="B11" s="9">
        <v>3400</v>
      </c>
      <c r="C11" s="9" t="s">
        <v>14</v>
      </c>
      <c r="D11" s="9" t="s">
        <v>34</v>
      </c>
      <c r="E11" s="9" t="s">
        <v>4</v>
      </c>
      <c r="F11" s="9">
        <v>210</v>
      </c>
      <c r="G11" s="9">
        <v>9020</v>
      </c>
      <c r="H11" s="9">
        <v>-8064</v>
      </c>
      <c r="I11" s="9">
        <f t="shared" si="0"/>
        <v>956</v>
      </c>
    </row>
    <row r="12" spans="1:9" x14ac:dyDescent="0.35">
      <c r="A12" s="9">
        <v>371700</v>
      </c>
      <c r="B12" s="9">
        <v>3525</v>
      </c>
      <c r="C12" s="9" t="s">
        <v>15</v>
      </c>
      <c r="D12" s="9" t="s">
        <v>35</v>
      </c>
      <c r="E12" s="9" t="s">
        <v>4</v>
      </c>
      <c r="F12" s="9">
        <v>449</v>
      </c>
      <c r="G12" s="9">
        <v>27339</v>
      </c>
      <c r="H12" s="9">
        <v>-50393</v>
      </c>
      <c r="I12" s="9">
        <f t="shared" si="0"/>
        <v>-23054</v>
      </c>
    </row>
    <row r="13" spans="1:9" x14ac:dyDescent="0.35">
      <c r="A13" s="9">
        <v>163459</v>
      </c>
      <c r="B13" s="9">
        <v>4115</v>
      </c>
      <c r="C13" s="9" t="s">
        <v>16</v>
      </c>
      <c r="D13" s="9" t="s">
        <v>36</v>
      </c>
      <c r="E13" s="9" t="s">
        <v>5</v>
      </c>
      <c r="F13" s="9">
        <v>1893</v>
      </c>
      <c r="G13" s="9">
        <v>6946</v>
      </c>
      <c r="H13" s="9">
        <v>-5007</v>
      </c>
      <c r="I13" s="9">
        <f t="shared" si="0"/>
        <v>1939</v>
      </c>
    </row>
    <row r="14" spans="1:9" x14ac:dyDescent="0.35">
      <c r="A14" s="9">
        <v>732550</v>
      </c>
      <c r="B14" s="9">
        <v>4150</v>
      </c>
      <c r="C14" s="9" t="s">
        <v>17</v>
      </c>
      <c r="D14" s="9" t="s">
        <v>37</v>
      </c>
      <c r="E14" s="9" t="s">
        <v>5</v>
      </c>
      <c r="F14" s="9">
        <v>1193</v>
      </c>
      <c r="G14" s="9">
        <v>6731</v>
      </c>
      <c r="H14" s="9">
        <v>-4794</v>
      </c>
      <c r="I14" s="9">
        <f t="shared" si="0"/>
        <v>1937</v>
      </c>
    </row>
    <row r="15" spans="1:9" x14ac:dyDescent="0.35">
      <c r="A15" s="9">
        <v>878725</v>
      </c>
      <c r="B15" s="9">
        <v>5055</v>
      </c>
      <c r="C15" s="9" t="s">
        <v>18</v>
      </c>
      <c r="D15" s="9" t="s">
        <v>38</v>
      </c>
      <c r="E15" s="9" t="s">
        <v>5</v>
      </c>
      <c r="F15" s="9">
        <v>3265</v>
      </c>
      <c r="G15" s="9">
        <v>9944</v>
      </c>
      <c r="H15" s="9">
        <v>-520</v>
      </c>
      <c r="I15" s="9">
        <f t="shared" si="0"/>
        <v>9424</v>
      </c>
    </row>
    <row r="16" spans="1:9" x14ac:dyDescent="0.35">
      <c r="A16" s="9">
        <v>823430</v>
      </c>
      <c r="B16" s="9">
        <v>5400</v>
      </c>
      <c r="C16" s="9" t="s">
        <v>19</v>
      </c>
      <c r="D16" s="9" t="s">
        <v>39</v>
      </c>
      <c r="E16" s="9" t="s">
        <v>5</v>
      </c>
      <c r="F16" s="9">
        <v>3189</v>
      </c>
      <c r="G16" s="9">
        <v>3802</v>
      </c>
      <c r="H16" s="9">
        <v>-6797</v>
      </c>
      <c r="I16" s="9">
        <f t="shared" si="0"/>
        <v>-2995</v>
      </c>
    </row>
    <row r="17" spans="1:9" x14ac:dyDescent="0.35">
      <c r="A17" s="9">
        <v>349336</v>
      </c>
      <c r="B17" s="9">
        <v>5461</v>
      </c>
      <c r="C17" s="9" t="s">
        <v>20</v>
      </c>
      <c r="D17" s="9" t="s">
        <v>40</v>
      </c>
      <c r="E17" s="9" t="s">
        <v>4</v>
      </c>
      <c r="F17" s="9">
        <v>705</v>
      </c>
      <c r="G17" s="9">
        <v>8243</v>
      </c>
      <c r="H17" s="9">
        <v>-4527</v>
      </c>
      <c r="I17" s="9">
        <f t="shared" si="0"/>
        <v>3716</v>
      </c>
    </row>
    <row r="18" spans="1:9" x14ac:dyDescent="0.35">
      <c r="A18" s="9">
        <v>937091</v>
      </c>
      <c r="B18" s="9">
        <v>5600</v>
      </c>
      <c r="C18" s="9" t="s">
        <v>21</v>
      </c>
      <c r="D18" s="9" t="s">
        <v>41</v>
      </c>
      <c r="E18" s="9" t="s">
        <v>4</v>
      </c>
      <c r="F18" s="9">
        <v>269</v>
      </c>
      <c r="G18" s="9">
        <v>84437</v>
      </c>
      <c r="H18" s="9">
        <v>-40168</v>
      </c>
      <c r="I18" s="9">
        <f t="shared" si="0"/>
        <v>44269</v>
      </c>
    </row>
    <row r="19" spans="1:9" x14ac:dyDescent="0.35">
      <c r="A19" s="9">
        <v>245577</v>
      </c>
      <c r="B19" s="9">
        <v>6041</v>
      </c>
      <c r="C19" s="9" t="s">
        <v>22</v>
      </c>
      <c r="D19" s="9" t="s">
        <v>42</v>
      </c>
      <c r="E19" s="9" t="s">
        <v>4</v>
      </c>
      <c r="F19" s="9">
        <v>762</v>
      </c>
      <c r="G19" s="9">
        <v>7305</v>
      </c>
      <c r="H19" s="9">
        <v>-7444</v>
      </c>
      <c r="I19" s="9">
        <f t="shared" si="0"/>
        <v>-139</v>
      </c>
    </row>
    <row r="20" spans="1:9" x14ac:dyDescent="0.35">
      <c r="A20" s="9">
        <v>150177</v>
      </c>
      <c r="B20" s="9">
        <v>7100</v>
      </c>
      <c r="C20" s="9" t="s">
        <v>23</v>
      </c>
      <c r="D20" s="9" t="s">
        <v>43</v>
      </c>
      <c r="E20" s="9" t="s">
        <v>4</v>
      </c>
      <c r="F20" s="9">
        <v>360</v>
      </c>
      <c r="G20" s="9">
        <v>5052</v>
      </c>
      <c r="H20" s="9">
        <v>-6311</v>
      </c>
      <c r="I20" s="9">
        <f t="shared" si="0"/>
        <v>-1259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Excel-tippek</vt:lpstr>
      <vt:lpstr>Törzsadatok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Domány Vrannai Katalin Dr.</cp:lastModifiedBy>
  <dcterms:created xsi:type="dcterms:W3CDTF">2018-12-06T01:58:58Z</dcterms:created>
  <dcterms:modified xsi:type="dcterms:W3CDTF">2019-01-10T08:59:38Z</dcterms:modified>
</cp:coreProperties>
</file>