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vathandpartners-my.sharepoint.com/personal/lilla_kovacs_horvath-partners_com/Documents/Asztal/Hírlevél/Szept/"/>
    </mc:Choice>
  </mc:AlternateContent>
  <xr:revisionPtr revIDLastSave="1" documentId="8_{679293DD-49C9-4071-AE0A-A2A6A3A5C70E}" xr6:coauthVersionLast="47" xr6:coauthVersionMax="47" xr10:uidLastSave="{133FBABC-47BA-40D3-BC44-BE48074DFCC1}"/>
  <bookViews>
    <workbookView minimized="1" xWindow="3828" yWindow="912" windowWidth="17280" windowHeight="9972" firstSheet="1" activeTab="1" xr2:uid="{A83762B1-F92D-4C2B-9A59-DC60721E08F5}"/>
  </bookViews>
  <sheets>
    <sheet name="TGK_SETTINGS" sheetId="6" state="veryHidden" r:id="rId1"/>
    <sheet name="Excel tipp" sheetId="1" r:id="rId2"/>
    <sheet name="Adattábla" sheetId="2" r:id="rId3"/>
    <sheet name="Példák (eredmények)" sheetId="5" r:id="rId4"/>
  </sheets>
  <definedNames>
    <definedName name="_xlnm._FilterDatabase" localSheetId="2" hidden="1">Adattábla!$A$1:$L$61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I26" i="2"/>
  <c r="I9" i="2"/>
  <c r="I3" i="2"/>
  <c r="Q12" i="2" s="1" a="1"/>
  <c r="I4" i="2"/>
  <c r="I5" i="2"/>
  <c r="I6" i="2"/>
  <c r="I7" i="2"/>
  <c r="I8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/>
  <c r="I35" i="2"/>
  <c r="I37" i="2"/>
  <c r="I38" i="2"/>
  <c r="I39" i="2"/>
  <c r="I40" i="2"/>
  <c r="I41" i="2"/>
  <c r="I42" i="2"/>
  <c r="I43" i="2"/>
  <c r="I44" i="2"/>
  <c r="I45" i="2"/>
  <c r="A1" i="5" s="1" a="1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2" i="2"/>
  <c r="A39" i="5" l="1" a="1"/>
  <c r="A10" i="5" a="1"/>
  <c r="A45" i="5" a="1"/>
  <c r="A160" i="5" a="1"/>
  <c r="A96" i="5" a="1"/>
  <c r="A139" i="5" a="1"/>
  <c r="A19" i="5" a="1"/>
  <c r="A160" i="5"/>
  <c r="A139" i="5"/>
  <c r="A96" i="5"/>
  <c r="A45" i="5"/>
  <c r="A39" i="5"/>
  <c r="A19" i="5"/>
  <c r="A10" i="5"/>
  <c r="A1" i="5"/>
  <c r="Q1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<sst xmlns="http://schemas.openxmlformats.org/spreadsheetml/2006/main" count="511" uniqueCount="149">
  <si>
    <t>Adatok dinamikus szűrése a gyakorlatban, azaz a SZŰRŐ függvény használata excelben</t>
  </si>
  <si>
    <t>A szeptemberi Excel-tippünkben egy rendkívül hasznos dinamikus tömbfüggvényt mutatunk be. Nagyobb adattáblák használata során gyakran szükségünk lehet arra, hogy bizonyos feltételek alapján csak a számunkra releváns sorokat jelenítsük meg. A hagyományos szűrők manuális beállítása azonban időigényes lehet, és az így kapott eredmény nehezebben építhető be automatikusan frissülő riportokba. Erre nyújthat megoldást a SZŰRŐ függvény, amellyel egyetlen képlet segítségével, akár több feltétel alapján is dinamikusan kigyűjthetjük a szükséges adatokat.</t>
  </si>
  <si>
    <t>2.</t>
  </si>
  <si>
    <t>3.</t>
  </si>
  <si>
    <t>1.</t>
  </si>
  <si>
    <t>4.</t>
  </si>
  <si>
    <t>4. Dinamikusan változtatható szűrési feltétel</t>
  </si>
  <si>
    <t>5. Numerikus és relációs feltételek alkalmazása</t>
  </si>
  <si>
    <t>R-2026001</t>
  </si>
  <si>
    <t>Molnár István</t>
  </si>
  <si>
    <t>Pécs</t>
  </si>
  <si>
    <t>Irodaszer</t>
  </si>
  <si>
    <t>Golyóstoll készlet</t>
  </si>
  <si>
    <t>Teljesítve</t>
  </si>
  <si>
    <t>Utánvét</t>
  </si>
  <si>
    <t>Normál</t>
  </si>
  <si>
    <t>R-2026002</t>
  </si>
  <si>
    <t>Nagy Bence</t>
  </si>
  <si>
    <t>Győr</t>
  </si>
  <si>
    <t>Iratrendező</t>
  </si>
  <si>
    <t>Bankkártya</t>
  </si>
  <si>
    <t>R-2026003</t>
  </si>
  <si>
    <t>Rácz Viktória</t>
  </si>
  <si>
    <t>Szeged</t>
  </si>
  <si>
    <t>Elektronika</t>
  </si>
  <si>
    <t>Vezeték nélküli egér</t>
  </si>
  <si>
    <t>Feldolgozás alatt</t>
  </si>
  <si>
    <t>Átutalás</t>
  </si>
  <si>
    <t>R-2026004</t>
  </si>
  <si>
    <t>Miskolc</t>
  </si>
  <si>
    <t>Háztartás</t>
  </si>
  <si>
    <t>Vízforraló</t>
  </si>
  <si>
    <t>R-2026005</t>
  </si>
  <si>
    <t>Székesfehérvár</t>
  </si>
  <si>
    <t>Könyv</t>
  </si>
  <si>
    <t>Üzleti könyv</t>
  </si>
  <si>
    <t>Sürgős</t>
  </si>
  <si>
    <t>R-2026006</t>
  </si>
  <si>
    <t>Papp Márton</t>
  </si>
  <si>
    <t>R-2026007</t>
  </si>
  <si>
    <t>Varga Gábor</t>
  </si>
  <si>
    <t>Kiszállítva</t>
  </si>
  <si>
    <t>R-2026008</t>
  </si>
  <si>
    <t>Horváth Eszter</t>
  </si>
  <si>
    <t>Budapest</t>
  </si>
  <si>
    <t>Billentyűzet</t>
  </si>
  <si>
    <t>R-2026009</t>
  </si>
  <si>
    <t>Németh Júlia</t>
  </si>
  <si>
    <t>Debrecen</t>
  </si>
  <si>
    <t>R-2026010</t>
  </si>
  <si>
    <t>Webkamera</t>
  </si>
  <si>
    <t>R-2026011</t>
  </si>
  <si>
    <t>Kiss Hanna</t>
  </si>
  <si>
    <t>Kecskemét</t>
  </si>
  <si>
    <t>Konyhai mérleg</t>
  </si>
  <si>
    <t>R-2026012</t>
  </si>
  <si>
    <t>Farkas Kristóf</t>
  </si>
  <si>
    <t>R-2026013</t>
  </si>
  <si>
    <t>Gasztronómiai könyv</t>
  </si>
  <si>
    <t>R-2026014</t>
  </si>
  <si>
    <t>Mészáros Roland</t>
  </si>
  <si>
    <t>Sport</t>
  </si>
  <si>
    <t>Kulacs</t>
  </si>
  <si>
    <t>R-2026015</t>
  </si>
  <si>
    <t>Takács Olivér</t>
  </si>
  <si>
    <t>Hátizsák</t>
  </si>
  <si>
    <t>R-2026016</t>
  </si>
  <si>
    <t>Fitneszszalag</t>
  </si>
  <si>
    <t>R-2026017</t>
  </si>
  <si>
    <t>R-2026018</t>
  </si>
  <si>
    <t>Juhász Petra</t>
  </si>
  <si>
    <t>Termosz</t>
  </si>
  <si>
    <t>R-2026019</t>
  </si>
  <si>
    <t>Visszamondva</t>
  </si>
  <si>
    <t>R-2026020</t>
  </si>
  <si>
    <t>Regény</t>
  </si>
  <si>
    <t>R-2026021</t>
  </si>
  <si>
    <t>R-2026022</t>
  </si>
  <si>
    <t>R-2026023</t>
  </si>
  <si>
    <t>R-2026024</t>
  </si>
  <si>
    <t>Simon Tamás</t>
  </si>
  <si>
    <t>R-2026025</t>
  </si>
  <si>
    <t>Balogh Lilla</t>
  </si>
  <si>
    <t>Asztali naptár</t>
  </si>
  <si>
    <t>R-2026026</t>
  </si>
  <si>
    <t>Jegyzetfüzet</t>
  </si>
  <si>
    <t>R-2026027</t>
  </si>
  <si>
    <t>R-2026028</t>
  </si>
  <si>
    <t>R-2026029</t>
  </si>
  <si>
    <t>R-2026030</t>
  </si>
  <si>
    <t>R-2026031</t>
  </si>
  <si>
    <t>Jógamatrac</t>
  </si>
  <si>
    <t>R-2026032</t>
  </si>
  <si>
    <t>Szabó Dániel</t>
  </si>
  <si>
    <t>Tárolódoboz</t>
  </si>
  <si>
    <t>R-2026033</t>
  </si>
  <si>
    <t>R-2026034</t>
  </si>
  <si>
    <t>Fejhallgató</t>
  </si>
  <si>
    <t>R-2026035</t>
  </si>
  <si>
    <t>R-2026036</t>
  </si>
  <si>
    <t>R-2026037</t>
  </si>
  <si>
    <t>R-2026038</t>
  </si>
  <si>
    <t>R-2026039</t>
  </si>
  <si>
    <t>R-2026040</t>
  </si>
  <si>
    <t>R-2026041</t>
  </si>
  <si>
    <t>Útikönyv</t>
  </si>
  <si>
    <t>R-2026042</t>
  </si>
  <si>
    <t>R-2026043</t>
  </si>
  <si>
    <t>R-2026044</t>
  </si>
  <si>
    <t>Tóth Csilla</t>
  </si>
  <si>
    <t>R-2026045</t>
  </si>
  <si>
    <t>R-2026046</t>
  </si>
  <si>
    <t>R-2026047</t>
  </si>
  <si>
    <t>R-2026048</t>
  </si>
  <si>
    <t>R-2026049</t>
  </si>
  <si>
    <t>R-2026050</t>
  </si>
  <si>
    <t>R-2026051</t>
  </si>
  <si>
    <t>R-2026052</t>
  </si>
  <si>
    <t>Fekete Zoltán</t>
  </si>
  <si>
    <t>R-2026053</t>
  </si>
  <si>
    <t>R-2026054</t>
  </si>
  <si>
    <t>R-2026055</t>
  </si>
  <si>
    <t>Kovács Anna</t>
  </si>
  <si>
    <t>R-2026056</t>
  </si>
  <si>
    <t>R-2026057</t>
  </si>
  <si>
    <t>R-2026058</t>
  </si>
  <si>
    <t>R-2026059</t>
  </si>
  <si>
    <t>R-2026060</t>
  </si>
  <si>
    <t>Rendelés azonosító</t>
  </si>
  <si>
    <t>Rendelés dátuma</t>
  </si>
  <si>
    <t>Vásárló</t>
  </si>
  <si>
    <t>Város</t>
  </si>
  <si>
    <t>Termékkategória</t>
  </si>
  <si>
    <t>Termék</t>
  </si>
  <si>
    <t>Mennyiség (db)</t>
  </si>
  <si>
    <t>Egységár (Ft)</t>
  </si>
  <si>
    <t>Rendelés értéke (Ft)</t>
  </si>
  <si>
    <t>Státusz</t>
  </si>
  <si>
    <t>Fizetés módja</t>
  </si>
  <si>
    <t>Prioritás</t>
  </si>
  <si>
    <t>PÉLDA</t>
  </si>
  <si>
    <t>2. A függvény paraméterei</t>
  </si>
  <si>
    <t>5.</t>
  </si>
  <si>
    <t>INPUT CELLA -&gt;
Kiválasztott város</t>
  </si>
  <si>
    <t>1. A függvény tulajdonságai</t>
  </si>
  <si>
    <t>3. Több feltétel és logikai kapcsolatok alkalmazása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</si>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</sst>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164" formatCode="#,###;\-#,###;0"/>
    <numFmt numFmtId="165" formatCode="_-* #,##0.00\ [$Ft-40E]_-;\-* #,##0.00\ [$Ft-40E]_-;_-* &quot;-&quot;??\ [$Ft-40E]_-;_-@_-"/>
    <numFmt numFmtId="166" formatCode="#,##0\ &quot;Ft&quot;"/>
    <numFmt numFmtId="167" formatCode="_-* #,##0\ &quot;Ft&quot;_-;\-* #,##0\ &quot;Ft&quot;_-;_-* &quot;-&quot;??\ &quot;Ft&quot;_-;_-@_-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6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CC8"/>
        <bgColor indexed="64"/>
      </patternFill>
    </fill>
    <fill>
      <patternFill patternType="solid">
        <fgColor rgb="FF438FE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84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0" fillId="0" borderId="0" xfId="0" applyFont="1"/>
    <xf numFmtId="0" fontId="2" fillId="0" borderId="0" xfId="0" applyFont="1" applyAlignment="1">
      <alignment horizontal="left" vertical="top" indent="6"/>
    </xf>
    <xf numFmtId="0" fontId="8" fillId="0" borderId="0" xfId="0" applyFont="1"/>
    <xf numFmtId="0" fontId="4" fillId="5" borderId="0" xfId="0" applyFont="1" applyFill="1" applyAlignment="1">
      <alignment vertical="center"/>
    </xf>
    <xf numFmtId="0" fontId="2" fillId="5" borderId="0" xfId="0" applyFont="1" applyFill="1"/>
    <xf numFmtId="0" fontId="12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6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6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13" fillId="0" borderId="11" xfId="0" applyNumberFormat="1" applyFont="1" applyBorder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167" fontId="13" fillId="0" borderId="1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3" borderId="2" xfId="0" applyFont="1" applyFill="1" applyBorder="1" applyAlignment="1">
      <alignment horizontal="left" vertical="center" wrapText="1" indent="3"/>
    </xf>
    <xf numFmtId="0" fontId="4" fillId="3" borderId="3" xfId="0" applyFont="1" applyFill="1" applyBorder="1" applyAlignment="1">
      <alignment horizontal="left" vertical="center" wrapText="1" indent="3"/>
    </xf>
    <xf numFmtId="0" fontId="4" fillId="3" borderId="4" xfId="0" applyFont="1" applyFill="1" applyBorder="1" applyAlignment="1">
      <alignment horizontal="left" vertical="center" wrapText="1" indent="3"/>
    </xf>
    <xf numFmtId="0" fontId="4" fillId="3" borderId="7" xfId="0" applyFont="1" applyFill="1" applyBorder="1" applyAlignment="1">
      <alignment horizontal="left" vertical="center" wrapText="1" indent="3"/>
    </xf>
    <xf numFmtId="0" fontId="4" fillId="3" borderId="0" xfId="0" applyFont="1" applyFill="1" applyAlignment="1">
      <alignment horizontal="left" vertical="center" wrapText="1" indent="3"/>
    </xf>
    <xf numFmtId="0" fontId="4" fillId="3" borderId="8" xfId="0" applyFont="1" applyFill="1" applyBorder="1" applyAlignment="1">
      <alignment horizontal="left" vertical="center" wrapText="1" indent="3"/>
    </xf>
    <xf numFmtId="0" fontId="4" fillId="3" borderId="5" xfId="0" applyFont="1" applyFill="1" applyBorder="1" applyAlignment="1">
      <alignment horizontal="left" vertical="center" wrapText="1" indent="3"/>
    </xf>
    <xf numFmtId="0" fontId="4" fillId="3" borderId="1" xfId="0" applyFont="1" applyFill="1" applyBorder="1" applyAlignment="1">
      <alignment horizontal="left" vertical="center" wrapText="1" indent="3"/>
    </xf>
    <xf numFmtId="0" fontId="4" fillId="3" borderId="6" xfId="0" applyFont="1" applyFill="1" applyBorder="1" applyAlignment="1">
      <alignment horizontal="left" vertical="center" wrapText="1" indent="3"/>
    </xf>
    <xf numFmtId="0" fontId="7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ál" xfId="0" builtinId="0"/>
    <cellStyle name="Normál 2" xfId="1" xr:uid="{E1237BE5-2612-4486-8D03-F7F114BA1CAC}"/>
  </cellStyles>
  <dxfs count="0"/>
  <tableStyles count="0" defaultTableStyle="TableStyleMedium2" defaultPivotStyle="PivotStyleLight16"/>
  <colors>
    <mruColors>
      <color rgb="FF438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108489</xdr:colOff>
      <xdr:row>11</xdr:row>
      <xdr:rowOff>79261</xdr:rowOff>
    </xdr:from>
    <xdr:to>
      <xdr:col>28</xdr:col>
      <xdr:colOff>186245</xdr:colOff>
      <xdr:row>16</xdr:row>
      <xdr:rowOff>148167</xdr:rowOff>
    </xdr:to>
    <xdr:sp macro="" textlink="">
      <xdr:nvSpPr>
        <xdr:cNvPr id="319" name="Szövegdoboz 52">
          <a:extLst>
            <a:ext uri="{FF2B5EF4-FFF2-40B4-BE49-F238E27FC236}">
              <a16:creationId xmlns:a16="http://schemas.microsoft.com/office/drawing/2014/main" id="{BFE892CB-28F1-46E9-86A8-D3FACF523944}"/>
            </a:ext>
          </a:extLst>
        </xdr:cNvPr>
        <xdr:cNvSpPr txBox="1"/>
      </xdr:nvSpPr>
      <xdr:spPr>
        <a:xfrm>
          <a:off x="722555" y="2151734"/>
          <a:ext cx="17550723" cy="920224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SZŰRŐ</a:t>
          </a:r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az Excel egyik dinamikus tömbfüggvénye, amely egy megadott feltétel alapján automatikusan kigyűjti egy adattábla releváns sorait vagy oszlopait. A képletet elegendő egyetlen cellába</a:t>
          </a:r>
          <a:r>
            <a:rPr lang="hu-HU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</a:t>
          </a:r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 a "Példák (eredmények)" munkalap</a:t>
          </a:r>
          <a:r>
            <a:rPr lang="hu-HU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bal felső sarkába) </a:t>
          </a:r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beírnunk, az Excel pedig a találatok számának megfelelően automatikusan kitölti az alatta és mellette található cellákat. Az így létrejövő eredménytartomány mérete dinamikusan változik: ha a forrásadatok vagy a szűrési feltételek módosulnak, a megjelenített lista is automatikusan frissül.</a:t>
          </a:r>
        </a:p>
        <a:p>
          <a:pPr fontAlgn="t"/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dinamikus működés miatt fontos, hogy a kibontáshoz szükséges cellák üresek legyenek. Ha az eredmény helyén akár egyetlen cellában is található adat, szóköz vagy más, a kibontást akadályozó elem, az Excel nem írja felül annak tartalmát, hanem </a:t>
          </a:r>
          <a:r>
            <a:rPr lang="hu-HU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#KIBONTÁS!</a:t>
          </a:r>
          <a:r>
            <a:rPr lang="hu-HU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hibát jelenít meg. A hiba megszüntetéséhez törölnünk vagy át kell helyeznünk a kibontási tartományt blokkoló cellatartalmat. Az eredménytartomány egyes cellái külön-külön nem szerkeszthetők, mivel valamennyi megjelenített értéket a bal felső cellában található SZŰRŐ képlet hozza létre.</a:t>
          </a:r>
        </a:p>
      </xdr:txBody>
    </xdr:sp>
    <xdr:clientData/>
  </xdr:twoCellAnchor>
  <xdr:twoCellAnchor>
    <xdr:from>
      <xdr:col>0</xdr:col>
      <xdr:colOff>41194</xdr:colOff>
      <xdr:row>12</xdr:row>
      <xdr:rowOff>54429</xdr:rowOff>
    </xdr:from>
    <xdr:to>
      <xdr:col>0</xdr:col>
      <xdr:colOff>567758</xdr:colOff>
      <xdr:row>15</xdr:row>
      <xdr:rowOff>19117</xdr:rowOff>
    </xdr:to>
    <xdr:sp macro="" textlink="">
      <xdr:nvSpPr>
        <xdr:cNvPr id="4" name="Ellipszis 3">
          <a:extLst>
            <a:ext uri="{FF2B5EF4-FFF2-40B4-BE49-F238E27FC236}">
              <a16:creationId xmlns:a16="http://schemas.microsoft.com/office/drawing/2014/main" id="{2CCFAF3F-65B2-48F0-B884-D26817594F68}"/>
            </a:ext>
          </a:extLst>
        </xdr:cNvPr>
        <xdr:cNvSpPr/>
      </xdr:nvSpPr>
      <xdr:spPr>
        <a:xfrm>
          <a:off x="41194" y="2329543"/>
          <a:ext cx="526564" cy="487203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I.</a:t>
          </a:r>
        </a:p>
      </xdr:txBody>
    </xdr:sp>
    <xdr:clientData/>
  </xdr:twoCellAnchor>
  <xdr:twoCellAnchor>
    <xdr:from>
      <xdr:col>0</xdr:col>
      <xdr:colOff>62121</xdr:colOff>
      <xdr:row>48</xdr:row>
      <xdr:rowOff>169146</xdr:rowOff>
    </xdr:from>
    <xdr:to>
      <xdr:col>0</xdr:col>
      <xdr:colOff>598311</xdr:colOff>
      <xdr:row>52</xdr:row>
      <xdr:rowOff>662</xdr:rowOff>
    </xdr:to>
    <xdr:sp macro="" textlink="">
      <xdr:nvSpPr>
        <xdr:cNvPr id="39" name="Ellipszis 38">
          <a:extLst>
            <a:ext uri="{FF2B5EF4-FFF2-40B4-BE49-F238E27FC236}">
              <a16:creationId xmlns:a16="http://schemas.microsoft.com/office/drawing/2014/main" id="{8927F46B-62BD-4898-AD13-AF25405A9229}"/>
            </a:ext>
          </a:extLst>
        </xdr:cNvPr>
        <xdr:cNvSpPr/>
      </xdr:nvSpPr>
      <xdr:spPr>
        <a:xfrm>
          <a:off x="62121" y="9209237"/>
          <a:ext cx="536190" cy="524243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III.</a:t>
          </a:r>
        </a:p>
      </xdr:txBody>
    </xdr:sp>
    <xdr:clientData/>
  </xdr:twoCellAnchor>
  <xdr:twoCellAnchor>
    <xdr:from>
      <xdr:col>0</xdr:col>
      <xdr:colOff>69792</xdr:colOff>
      <xdr:row>39</xdr:row>
      <xdr:rowOff>179628</xdr:rowOff>
    </xdr:from>
    <xdr:to>
      <xdr:col>0</xdr:col>
      <xdr:colOff>590641</xdr:colOff>
      <xdr:row>42</xdr:row>
      <xdr:rowOff>25445</xdr:rowOff>
    </xdr:to>
    <xdr:sp macro="" textlink="">
      <xdr:nvSpPr>
        <xdr:cNvPr id="49" name="Ellipszis 48">
          <a:extLst>
            <a:ext uri="{FF2B5EF4-FFF2-40B4-BE49-F238E27FC236}">
              <a16:creationId xmlns:a16="http://schemas.microsoft.com/office/drawing/2014/main" id="{4F361D0C-C11F-4E8E-89DD-5F4575198BF4}"/>
            </a:ext>
          </a:extLst>
        </xdr:cNvPr>
        <xdr:cNvSpPr/>
      </xdr:nvSpPr>
      <xdr:spPr>
        <a:xfrm>
          <a:off x="69792" y="7545628"/>
          <a:ext cx="520849" cy="480817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I.</a:t>
          </a:r>
        </a:p>
      </xdr:txBody>
    </xdr:sp>
    <xdr:clientData/>
  </xdr:twoCellAnchor>
  <xdr:twoCellAnchor>
    <xdr:from>
      <xdr:col>0</xdr:col>
      <xdr:colOff>63147</xdr:colOff>
      <xdr:row>44</xdr:row>
      <xdr:rowOff>12168</xdr:rowOff>
    </xdr:from>
    <xdr:to>
      <xdr:col>0</xdr:col>
      <xdr:colOff>597285</xdr:colOff>
      <xdr:row>47</xdr:row>
      <xdr:rowOff>9241</xdr:rowOff>
    </xdr:to>
    <xdr:sp macro="" textlink="">
      <xdr:nvSpPr>
        <xdr:cNvPr id="50" name="Ellipszis 49">
          <a:extLst>
            <a:ext uri="{FF2B5EF4-FFF2-40B4-BE49-F238E27FC236}">
              <a16:creationId xmlns:a16="http://schemas.microsoft.com/office/drawing/2014/main" id="{C756329E-10C6-48E1-822C-86A969C04735}"/>
            </a:ext>
          </a:extLst>
        </xdr:cNvPr>
        <xdr:cNvSpPr/>
      </xdr:nvSpPr>
      <xdr:spPr>
        <a:xfrm>
          <a:off x="63147" y="8359532"/>
          <a:ext cx="534138" cy="516618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II.</a:t>
          </a:r>
        </a:p>
      </xdr:txBody>
    </xdr:sp>
    <xdr:clientData/>
  </xdr:twoCellAnchor>
  <xdr:twoCellAnchor>
    <xdr:from>
      <xdr:col>0</xdr:col>
      <xdr:colOff>66884</xdr:colOff>
      <xdr:row>53</xdr:row>
      <xdr:rowOff>160566</xdr:rowOff>
    </xdr:from>
    <xdr:to>
      <xdr:col>0</xdr:col>
      <xdr:colOff>593549</xdr:colOff>
      <xdr:row>56</xdr:row>
      <xdr:rowOff>167167</xdr:rowOff>
    </xdr:to>
    <xdr:sp macro="" textlink="">
      <xdr:nvSpPr>
        <xdr:cNvPr id="51" name="Ellipszis 50">
          <a:extLst>
            <a:ext uri="{FF2B5EF4-FFF2-40B4-BE49-F238E27FC236}">
              <a16:creationId xmlns:a16="http://schemas.microsoft.com/office/drawing/2014/main" id="{0C2C437C-144A-45B6-9DE0-9FDDCCC50217}"/>
            </a:ext>
          </a:extLst>
        </xdr:cNvPr>
        <xdr:cNvSpPr/>
      </xdr:nvSpPr>
      <xdr:spPr>
        <a:xfrm>
          <a:off x="66884" y="10066566"/>
          <a:ext cx="526665" cy="526146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IV.</a:t>
          </a:r>
        </a:p>
      </xdr:txBody>
    </xdr:sp>
    <xdr:clientData/>
  </xdr:twoCellAnchor>
  <xdr:twoCellAnchor>
    <xdr:from>
      <xdr:col>1</xdr:col>
      <xdr:colOff>29840</xdr:colOff>
      <xdr:row>39</xdr:row>
      <xdr:rowOff>32281</xdr:rowOff>
    </xdr:from>
    <xdr:to>
      <xdr:col>27</xdr:col>
      <xdr:colOff>565621</xdr:colOff>
      <xdr:row>43</xdr:row>
      <xdr:rowOff>8164</xdr:rowOff>
    </xdr:to>
    <xdr:sp macro="" textlink="">
      <xdr:nvSpPr>
        <xdr:cNvPr id="344" name="Szövegdoboz 53">
          <a:extLst>
            <a:ext uri="{FF2B5EF4-FFF2-40B4-BE49-F238E27FC236}">
              <a16:creationId xmlns:a16="http://schemas.microsoft.com/office/drawing/2014/main" id="{F5C4471D-9D88-45BB-81B3-892418EC8E32}"/>
            </a:ext>
          </a:extLst>
        </xdr:cNvPr>
        <xdr:cNvSpPr txBox="1"/>
      </xdr:nvSpPr>
      <xdr:spPr>
        <a:xfrm>
          <a:off x="641749" y="7398281"/>
          <a:ext cx="17345963" cy="784065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SZŰRŐ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függvény első, kötelező paramétere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tömb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amelyben azt az összefüggő cellatartományt kell megadnunk, amelyből az eredményeket vissza szeretnénk kapni. A tömb tehát meghatározza, hogy a feltételnek megfelelő találatok mely oszlopai jelenjenek meg az eredménylistában.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 a visszaadni kívánt adattartomány az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Adattábla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munkalap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A2:L61 tartománya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hu-HU" sz="12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31030</xdr:colOff>
      <xdr:row>43</xdr:row>
      <xdr:rowOff>68283</xdr:rowOff>
    </xdr:from>
    <xdr:to>
      <xdr:col>27</xdr:col>
      <xdr:colOff>564431</xdr:colOff>
      <xdr:row>47</xdr:row>
      <xdr:rowOff>163533</xdr:rowOff>
    </xdr:to>
    <xdr:sp macro="" textlink="">
      <xdr:nvSpPr>
        <xdr:cNvPr id="352" name="Szövegdoboz 54">
          <a:extLst>
            <a:ext uri="{FF2B5EF4-FFF2-40B4-BE49-F238E27FC236}">
              <a16:creationId xmlns:a16="http://schemas.microsoft.com/office/drawing/2014/main" id="{B504F3F2-C87E-4937-A8CB-F4FECCDCA5BD}"/>
            </a:ext>
          </a:extLst>
        </xdr:cNvPr>
        <xdr:cNvSpPr txBox="1"/>
      </xdr:nvSpPr>
      <xdr:spPr>
        <a:xfrm>
          <a:off x="642939" y="8242465"/>
          <a:ext cx="17343583" cy="787977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második, szintén kötelező paraméter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tartalmaz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amelyben a szűrési feltételt kell megadnunk. Ez a feltétel az adattábla minden soráról megállapítja, hogy az adott sor bekerüljön-e az eredménylistába.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példánkban a D oszlop tartalmazza a rendelésekhez tartozó városokat, ezért a vizsgált tartomány: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D2:D61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</xdr:txBody>
    </xdr:sp>
    <xdr:clientData/>
  </xdr:twoCellAnchor>
  <xdr:twoCellAnchor>
    <xdr:from>
      <xdr:col>1</xdr:col>
      <xdr:colOff>12950</xdr:colOff>
      <xdr:row>48</xdr:row>
      <xdr:rowOff>50470</xdr:rowOff>
    </xdr:from>
    <xdr:to>
      <xdr:col>27</xdr:col>
      <xdr:colOff>582511</xdr:colOff>
      <xdr:row>52</xdr:row>
      <xdr:rowOff>145721</xdr:rowOff>
    </xdr:to>
    <xdr:sp macro="" textlink="">
      <xdr:nvSpPr>
        <xdr:cNvPr id="357" name="Szövegdoboz 55">
          <a:extLst>
            <a:ext uri="{FF2B5EF4-FFF2-40B4-BE49-F238E27FC236}">
              <a16:creationId xmlns:a16="http://schemas.microsoft.com/office/drawing/2014/main" id="{DBEA0372-B94A-4D22-B613-F26D363E136A}"/>
            </a:ext>
          </a:extLst>
        </xdr:cNvPr>
        <xdr:cNvSpPr txBox="1"/>
      </xdr:nvSpPr>
      <xdr:spPr>
        <a:xfrm>
          <a:off x="624859" y="9090561"/>
          <a:ext cx="17379743" cy="78797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harmadik, opcionális paraméter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[ha_üres]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amelyben meghatározhatjuk, hogy mit jelenítsen meg az Excel, ha egyetlen sor sem felel meg a megadott szűrési feltételnek.</a:t>
          </a:r>
        </a:p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 a következő szöveget használom: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"Nincs találat"</a:t>
          </a:r>
        </a:p>
      </xdr:txBody>
    </xdr:sp>
    <xdr:clientData/>
  </xdr:twoCellAnchor>
  <xdr:twoCellAnchor>
    <xdr:from>
      <xdr:col>1</xdr:col>
      <xdr:colOff>7506</xdr:colOff>
      <xdr:row>53</xdr:row>
      <xdr:rowOff>32657</xdr:rowOff>
    </xdr:from>
    <xdr:to>
      <xdr:col>27</xdr:col>
      <xdr:colOff>587954</xdr:colOff>
      <xdr:row>57</xdr:row>
      <xdr:rowOff>127908</xdr:rowOff>
    </xdr:to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877BB28-5CB9-4A89-96DD-214C15B4D532}"/>
            </a:ext>
          </a:extLst>
        </xdr:cNvPr>
        <xdr:cNvSpPr txBox="1"/>
      </xdr:nvSpPr>
      <xdr:spPr>
        <a:xfrm>
          <a:off x="619415" y="9938657"/>
          <a:ext cx="17390630" cy="78797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teljes képlet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 Adattábla munkalap A2:L61 tartományából automatikusan kigyűjti azokat a sorokat, amelyeknél a D oszlopban található város értéke Budapest. Ha egyetlen sor sem felel meg ennek a feltételnek, az Excel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„Nincs találat”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üzenetet jeleníti meg.</a:t>
          </a:r>
        </a:p>
      </xdr:txBody>
    </xdr:sp>
    <xdr:clientData/>
  </xdr:twoCellAnchor>
  <xdr:twoCellAnchor>
    <xdr:from>
      <xdr:col>1</xdr:col>
      <xdr:colOff>971748</xdr:colOff>
      <xdr:row>71</xdr:row>
      <xdr:rowOff>70121</xdr:rowOff>
    </xdr:from>
    <xdr:to>
      <xdr:col>4</xdr:col>
      <xdr:colOff>97692</xdr:colOff>
      <xdr:row>75</xdr:row>
      <xdr:rowOff>84566</xdr:rowOff>
    </xdr:to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98DC2A3F-E145-4DFC-AAD3-1ED50742522E}"/>
            </a:ext>
          </a:extLst>
        </xdr:cNvPr>
        <xdr:cNvSpPr txBox="1"/>
      </xdr:nvSpPr>
      <xdr:spPr>
        <a:xfrm>
          <a:off x="1589109" y="13302815"/>
          <a:ext cx="1807055" cy="720001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szűrni és visszaadni kívánt teljes adattartomány</a:t>
          </a:r>
        </a:p>
      </xdr:txBody>
    </xdr:sp>
    <xdr:clientData/>
  </xdr:twoCellAnchor>
  <xdr:twoCellAnchor>
    <xdr:from>
      <xdr:col>14</xdr:col>
      <xdr:colOff>550043</xdr:colOff>
      <xdr:row>79</xdr:row>
      <xdr:rowOff>6537</xdr:rowOff>
    </xdr:from>
    <xdr:to>
      <xdr:col>20</xdr:col>
      <xdr:colOff>98274</xdr:colOff>
      <xdr:row>83</xdr:row>
      <xdr:rowOff>100320</xdr:rowOff>
    </xdr:to>
    <xdr:sp macro="" textlink="">
      <xdr:nvSpPr>
        <xdr:cNvPr id="369" name="Szövegdoboz 105">
          <a:extLst>
            <a:ext uri="{FF2B5EF4-FFF2-40B4-BE49-F238E27FC236}">
              <a16:creationId xmlns:a16="http://schemas.microsoft.com/office/drawing/2014/main" id="{38BAC3E4-B0E2-411E-A0F4-AA82E211BCB6}"/>
            </a:ext>
          </a:extLst>
        </xdr:cNvPr>
        <xdr:cNvSpPr txBox="1"/>
      </xdr:nvSpPr>
      <xdr:spPr>
        <a:xfrm>
          <a:off x="10029686" y="14853442"/>
          <a:ext cx="3222159" cy="819497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[ha_üres] -&gt; </a:t>
          </a:r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mi példánkban ez a szöveges üzenet (</a:t>
          </a:r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"Nincs találat"</a:t>
          </a:r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jelenik meg abban az esetben, ha nincs találat</a:t>
          </a:r>
        </a:p>
      </xdr:txBody>
    </xdr:sp>
    <xdr:clientData/>
  </xdr:twoCellAnchor>
  <xdr:twoCellAnchor>
    <xdr:from>
      <xdr:col>0</xdr:col>
      <xdr:colOff>94437</xdr:colOff>
      <xdr:row>62</xdr:row>
      <xdr:rowOff>36195</xdr:rowOff>
    </xdr:from>
    <xdr:to>
      <xdr:col>0</xdr:col>
      <xdr:colOff>592668</xdr:colOff>
      <xdr:row>65</xdr:row>
      <xdr:rowOff>13422</xdr:rowOff>
    </xdr:to>
    <xdr:sp macro="" textlink="">
      <xdr:nvSpPr>
        <xdr:cNvPr id="111" name="Ellipszis 110">
          <a:extLst>
            <a:ext uri="{FF2B5EF4-FFF2-40B4-BE49-F238E27FC236}">
              <a16:creationId xmlns:a16="http://schemas.microsoft.com/office/drawing/2014/main" id="{FDFF90A9-6B8E-4022-9F85-4AC84F93FA15}"/>
            </a:ext>
          </a:extLst>
        </xdr:cNvPr>
        <xdr:cNvSpPr/>
      </xdr:nvSpPr>
      <xdr:spPr>
        <a:xfrm>
          <a:off x="94437" y="11734849"/>
          <a:ext cx="498231" cy="526746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I.</a:t>
          </a:r>
        </a:p>
      </xdr:txBody>
    </xdr:sp>
    <xdr:clientData/>
  </xdr:twoCellAnchor>
  <xdr:twoCellAnchor>
    <xdr:from>
      <xdr:col>13</xdr:col>
      <xdr:colOff>231373</xdr:colOff>
      <xdr:row>62</xdr:row>
      <xdr:rowOff>70834</xdr:rowOff>
    </xdr:from>
    <xdr:to>
      <xdr:col>14</xdr:col>
      <xdr:colOff>116264</xdr:colOff>
      <xdr:row>65</xdr:row>
      <xdr:rowOff>48088</xdr:rowOff>
    </xdr:to>
    <xdr:sp macro="" textlink="">
      <xdr:nvSpPr>
        <xdr:cNvPr id="112" name="Ellipszis 111">
          <a:extLst>
            <a:ext uri="{FF2B5EF4-FFF2-40B4-BE49-F238E27FC236}">
              <a16:creationId xmlns:a16="http://schemas.microsoft.com/office/drawing/2014/main" id="{8C1A06D7-5A84-4D5A-B7E6-6747B4D985D0}"/>
            </a:ext>
          </a:extLst>
        </xdr:cNvPr>
        <xdr:cNvSpPr/>
      </xdr:nvSpPr>
      <xdr:spPr>
        <a:xfrm>
          <a:off x="9086737" y="11535470"/>
          <a:ext cx="496800" cy="496800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II.</a:t>
          </a:r>
        </a:p>
      </xdr:txBody>
    </xdr:sp>
    <xdr:clientData/>
  </xdr:twoCellAnchor>
  <xdr:twoCellAnchor>
    <xdr:from>
      <xdr:col>20</xdr:col>
      <xdr:colOff>6799</xdr:colOff>
      <xdr:row>17</xdr:row>
      <xdr:rowOff>96628</xdr:rowOff>
    </xdr:from>
    <xdr:to>
      <xdr:col>26</xdr:col>
      <xdr:colOff>143875</xdr:colOff>
      <xdr:row>32</xdr:row>
      <xdr:rowOff>148803</xdr:rowOff>
    </xdr:to>
    <xdr:sp macro="" textlink="">
      <xdr:nvSpPr>
        <xdr:cNvPr id="335" name="Szövegdoboz 127">
          <a:extLst>
            <a:ext uri="{FF2B5EF4-FFF2-40B4-BE49-F238E27FC236}">
              <a16:creationId xmlns:a16="http://schemas.microsoft.com/office/drawing/2014/main" id="{C1B60714-E96C-4175-BF02-3E9CA50E5915}"/>
            </a:ext>
          </a:extLst>
        </xdr:cNvPr>
        <xdr:cNvSpPr txBox="1"/>
      </xdr:nvSpPr>
      <xdr:spPr>
        <a:xfrm>
          <a:off x="13145526" y="3340901"/>
          <a:ext cx="3808531" cy="281153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képen a fent említett hiba kerül szemléltetésre. Az A1-es cellában szerepel a </a:t>
          </a:r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SZŰRŐ </a:t>
          </a:r>
          <a:r>
            <a:rPr lang="hu-HU" sz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képlet, míg az A3-as cellába szándékosan beírtük a "PÉLDA" szót, ezzel bebiztosítva, hogy az Excel a </a:t>
          </a:r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#KIBONTÁS! </a:t>
          </a:r>
          <a:r>
            <a:rPr lang="hu-HU" sz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hibát jelezze majd ki, amint megnyomjuk az "Enter"-t az A1-es cellán állva. Amint látható, a lista nem tudott kibontódni, és az A1-es cella az említett hibakódot jelzi ki. Azonban ha az A3-as cellából</a:t>
          </a:r>
          <a:r>
            <a:rPr lang="hu-H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töröljük a „PÉLDA” szót, megszűnik a kibontást akadályozó elem, és az eredménylista automatikusan megjelenik.</a:t>
          </a:r>
          <a:endParaRPr lang="hu-HU" sz="11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514938</xdr:colOff>
      <xdr:row>94</xdr:row>
      <xdr:rowOff>49786</xdr:rowOff>
    </xdr:from>
    <xdr:to>
      <xdr:col>22</xdr:col>
      <xdr:colOff>165478</xdr:colOff>
      <xdr:row>98</xdr:row>
      <xdr:rowOff>147567</xdr:rowOff>
    </xdr:to>
    <xdr:sp macro="" textlink="">
      <xdr:nvSpPr>
        <xdr:cNvPr id="133" name="Szövegdoboz 131">
          <a:extLst>
            <a:ext uri="{FF2B5EF4-FFF2-40B4-BE49-F238E27FC236}">
              <a16:creationId xmlns:a16="http://schemas.microsoft.com/office/drawing/2014/main" id="{7C7557C4-390F-40FE-AA12-521ABA469B53}"/>
            </a:ext>
          </a:extLst>
        </xdr:cNvPr>
        <xdr:cNvSpPr txBox="1"/>
      </xdr:nvSpPr>
      <xdr:spPr>
        <a:xfrm>
          <a:off x="10078658" y="17605213"/>
          <a:ext cx="4606637" cy="810220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kibontott listát lásd bővebben a </a:t>
          </a:r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táblázat</a:t>
          </a:r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18</xdr:col>
      <xdr:colOff>203839</xdr:colOff>
      <xdr:row>72</xdr:row>
      <xdr:rowOff>105167</xdr:rowOff>
    </xdr:from>
    <xdr:to>
      <xdr:col>20</xdr:col>
      <xdr:colOff>496914</xdr:colOff>
      <xdr:row>75</xdr:row>
      <xdr:rowOff>35114</xdr:rowOff>
    </xdr:to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F1612667-1A30-41EF-98F1-A489B97C0DAF}"/>
            </a:ext>
          </a:extLst>
        </xdr:cNvPr>
        <xdr:cNvSpPr txBox="1"/>
      </xdr:nvSpPr>
      <xdr:spPr>
        <a:xfrm>
          <a:off x="12181587" y="13614671"/>
          <a:ext cx="1524296" cy="468000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feltétel alapján vizsgált oszlop</a:t>
          </a:r>
        </a:p>
      </xdr:txBody>
    </xdr:sp>
    <xdr:clientData/>
  </xdr:twoCellAnchor>
  <xdr:twoCellAnchor>
    <xdr:from>
      <xdr:col>5</xdr:col>
      <xdr:colOff>345697</xdr:colOff>
      <xdr:row>109</xdr:row>
      <xdr:rowOff>168356</xdr:rowOff>
    </xdr:from>
    <xdr:to>
      <xdr:col>23</xdr:col>
      <xdr:colOff>22955</xdr:colOff>
      <xdr:row>128</xdr:row>
      <xdr:rowOff>101600</xdr:rowOff>
    </xdr:to>
    <xdr:sp macro="" textlink="">
      <xdr:nvSpPr>
        <xdr:cNvPr id="308" name="Szövegdoboz 162">
          <a:extLst>
            <a:ext uri="{FF2B5EF4-FFF2-40B4-BE49-F238E27FC236}">
              <a16:creationId xmlns:a16="http://schemas.microsoft.com/office/drawing/2014/main" id="{AC44329D-A38B-4391-8CA7-AE542675163B}"/>
            </a:ext>
          </a:extLst>
        </xdr:cNvPr>
        <xdr:cNvSpPr txBox="1"/>
      </xdr:nvSpPr>
      <xdr:spPr>
        <a:xfrm>
          <a:off x="4265764" y="20505289"/>
          <a:ext cx="10861724" cy="342997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SZŰRŐ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függvényben nemcsak egyetlen, hanem egyszerre több feltételt is megadhatunk. A feltételeket külön-külön zárójelbe kell helyeznünk, majd a kívánt logikai kapcsolatnak megfelelő műveleti jellel kapcsolhatjuk össze őket.</a:t>
          </a:r>
        </a:p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több feltétel összekapcsolására leggyakrabban a következő jeleket használjuk:</a:t>
          </a:r>
        </a:p>
        <a:p>
          <a:pPr lvl="0" fontAlgn="t"/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jelentése: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VAGY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jellegű kapcsolat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kifejezése</a:t>
          </a: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jelentése: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ÉS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jellegű kapcsolat kifejezése</a:t>
          </a:r>
        </a:p>
        <a:p>
          <a:pPr lvl="0" fontAlgn="t"/>
          <a:endParaRPr lang="hu-HU" sz="12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relációs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jelek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és </a:t>
          </a:r>
          <a:r>
            <a:rPr lang="hu-HU" sz="14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műveleti jelekkel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ellentétben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nem a feltételek kapcsolatát, hanem az adatok és a megadott feltétel közötti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összehasonlítás módját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határozzák meg.</a:t>
          </a: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 egyes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relációs jelek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jelentése:</a:t>
          </a:r>
        </a:p>
        <a:p>
          <a:pPr lvl="0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=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egyenlő: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csak azokat az adatokat jeleníti meg, amelyek pontosan megegyeznek a megadott feltétellel</a:t>
          </a:r>
          <a:endParaRPr lang="hu-HU" sz="12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&lt;&gt;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nem egyenlő: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azokat az adatokat jeleníti meg, amelyek eltérnek a megadott feltételtől</a:t>
          </a:r>
          <a:endParaRPr lang="hu-HU" sz="12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&gt;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nagyobb, mint: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csak a megadott értéknél nagyobb adatokat jeleníti meg</a:t>
          </a:r>
          <a:endParaRPr lang="hu-HU" sz="12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&lt;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kisebb, mint: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csak a megadott értéknél kisebb adatokat jeleníti meg</a:t>
          </a:r>
          <a:endParaRPr lang="hu-HU" sz="12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&gt;=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nagyobb vagy egyenlő: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megadott értékkel megegyező és az annál nagyobb adatokat jelenít meg</a:t>
          </a:r>
          <a:endParaRPr lang="hu-HU" sz="12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fontAlgn="t"/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&lt;=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-&gt;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kisebb vagy egyenlő:</a:t>
          </a:r>
          <a:r>
            <a:rPr lang="hu-HU" sz="14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megadott értékkel megegyező és az annál kisebb adatokat jelenít meg</a:t>
          </a:r>
          <a:endParaRPr lang="hu-HU" sz="12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267891</xdr:colOff>
      <xdr:row>139</xdr:row>
      <xdr:rowOff>28803</xdr:rowOff>
    </xdr:from>
    <xdr:to>
      <xdr:col>28</xdr:col>
      <xdr:colOff>281798</xdr:colOff>
      <xdr:row>148</xdr:row>
      <xdr:rowOff>30015</xdr:rowOff>
    </xdr:to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076A3E07-B25C-41BD-ADCD-313A29478F5D}"/>
            </a:ext>
          </a:extLst>
        </xdr:cNvPr>
        <xdr:cNvSpPr txBox="1"/>
      </xdr:nvSpPr>
      <xdr:spPr>
        <a:xfrm>
          <a:off x="14198204" y="25203907"/>
          <a:ext cx="4366302" cy="1747462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minden olyan rendelést megjelenít, amelynél a Város oszlop értéke Budapest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vagy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Győr. Nem szükséges, hogy mindkét feltétel egyszerre teljesüljön, elegendő, ha az adott sor megfelel a két feltétel valamelyikének.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kibontódott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597505</xdr:colOff>
      <xdr:row>211</xdr:row>
      <xdr:rowOff>9356</xdr:rowOff>
    </xdr:from>
    <xdr:to>
      <xdr:col>28</xdr:col>
      <xdr:colOff>312019</xdr:colOff>
      <xdr:row>216</xdr:row>
      <xdr:rowOff>130692</xdr:rowOff>
    </xdr:to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386D80C0-A1DD-4E87-A10F-DB92DFB2EA1C}"/>
            </a:ext>
          </a:extLst>
        </xdr:cNvPr>
        <xdr:cNvSpPr txBox="1"/>
      </xdr:nvSpPr>
      <xdr:spPr>
        <a:xfrm>
          <a:off x="2652596" y="38386447"/>
          <a:ext cx="15693423" cy="1102700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t"/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SZŰRŐ függvény szűrési feltételét nemcsak közvetlenül a képletben, hanem egy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külön inputcellában 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is megadhatjuk. Ebben az esetben a képlet egy rögzített szöveges érték, például "Budapest" helyett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 inputcellára hivatkozik.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Az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inputcella tartalmának módosításakor a SZŰRŐ függvény eredménye automatikusan frissül,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ezért nincs szükség a képlet ismételt átírására.</a:t>
          </a:r>
        </a:p>
        <a:p>
          <a:pPr algn="ctr" fontAlgn="t"/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Ez a megoldás különösen hasznos interaktív riportok és kimutatások készítésekor, mivel a felhasználó egyetlen cellában kiválaszthatja a vizsgálni kívánt kategóriát, várost vagy státuszt. A riport szerkezete és a mögötte található képlet eközben változatlan marad.</a:t>
          </a:r>
        </a:p>
        <a:p>
          <a:pPr marL="0" indent="0" algn="l"/>
          <a:endParaRPr lang="hu-HU" sz="1200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508257</xdr:colOff>
      <xdr:row>247</xdr:row>
      <xdr:rowOff>165582</xdr:rowOff>
    </xdr:from>
    <xdr:to>
      <xdr:col>8</xdr:col>
      <xdr:colOff>271609</xdr:colOff>
      <xdr:row>256</xdr:row>
      <xdr:rowOff>152725</xdr:rowOff>
    </xdr:to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BBEE2039-CD35-47DD-89AA-AF56E3837680}"/>
            </a:ext>
          </a:extLst>
        </xdr:cNvPr>
        <xdr:cNvSpPr txBox="1"/>
      </xdr:nvSpPr>
      <xdr:spPr>
        <a:xfrm>
          <a:off x="1130028" y="44933082"/>
          <a:ext cx="4988873" cy="153495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 az</a:t>
          </a:r>
          <a:r>
            <a:rPr lang="hu-HU" sz="18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U7</a:t>
          </a: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cellában a </a:t>
          </a:r>
          <a:r>
            <a:rPr lang="hu-HU" sz="18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Szeged</a:t>
          </a: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értéket választjuk ki, a képlet a szegedi rendeléseket jeleníti meg:</a:t>
          </a:r>
        </a:p>
      </xdr:txBody>
    </xdr:sp>
    <xdr:clientData/>
  </xdr:twoCellAnchor>
  <xdr:twoCellAnchor>
    <xdr:from>
      <xdr:col>1</xdr:col>
      <xdr:colOff>275771</xdr:colOff>
      <xdr:row>298</xdr:row>
      <xdr:rowOff>176245</xdr:rowOff>
    </xdr:from>
    <xdr:to>
      <xdr:col>27</xdr:col>
      <xdr:colOff>264887</xdr:colOff>
      <xdr:row>304</xdr:row>
      <xdr:rowOff>143105</xdr:rowOff>
    </xdr:to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27ADD2F9-C91A-4CEC-9ACA-2BA8BC6CB168}"/>
            </a:ext>
          </a:extLst>
        </xdr:cNvPr>
        <xdr:cNvSpPr txBox="1"/>
      </xdr:nvSpPr>
      <xdr:spPr>
        <a:xfrm>
          <a:off x="897812" y="56004408"/>
          <a:ext cx="17043402" cy="114614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SZŰRŐ függvény segítségével nemcsak szöveges értékek, hanem </a:t>
          </a:r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számadatok</a:t>
          </a: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alapján is kigyűjthetjük a számunkra releváns sorokat. Numerikus feltételek alkalmazásakor relációs jelekkel határozhatjuk meg, hogy </a:t>
          </a:r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vizsgált érték milyen kapcsolatban álljon a megadott határértékkel. </a:t>
          </a: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Így például megjeleníthetjük egy </a:t>
          </a:r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adott mennyiségnél nagyobb</a:t>
          </a: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rendeléseket, egy </a:t>
          </a:r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meghatározott értéket elérő</a:t>
          </a: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tételeket, vagy akár </a:t>
          </a:r>
          <a:r>
            <a:rPr lang="hu-HU" sz="14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két számérték közé eső </a:t>
          </a:r>
          <a:r>
            <a:rPr lang="hu-HU" sz="14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találatokat is.</a:t>
          </a:r>
        </a:p>
      </xdr:txBody>
    </xdr:sp>
    <xdr:clientData/>
  </xdr:twoCellAnchor>
  <xdr:twoCellAnchor editAs="oneCell">
    <xdr:from>
      <xdr:col>1</xdr:col>
      <xdr:colOff>108489</xdr:colOff>
      <xdr:row>18</xdr:row>
      <xdr:rowOff>149953</xdr:rowOff>
    </xdr:from>
    <xdr:to>
      <xdr:col>18</xdr:col>
      <xdr:colOff>378957</xdr:colOff>
      <xdr:row>31</xdr:row>
      <xdr:rowOff>83932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A01237F-0E87-050F-5F93-3C756428A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398" y="3578953"/>
          <a:ext cx="11573468" cy="2335434"/>
        </a:xfrm>
        <a:prstGeom prst="rect">
          <a:avLst/>
        </a:prstGeom>
      </xdr:spPr>
    </xdr:pic>
    <xdr:clientData/>
  </xdr:twoCellAnchor>
  <xdr:twoCellAnchor>
    <xdr:from>
      <xdr:col>1</xdr:col>
      <xdr:colOff>741148</xdr:colOff>
      <xdr:row>24</xdr:row>
      <xdr:rowOff>154484</xdr:rowOff>
    </xdr:from>
    <xdr:to>
      <xdr:col>3</xdr:col>
      <xdr:colOff>67149</xdr:colOff>
      <xdr:row>26</xdr:row>
      <xdr:rowOff>47318</xdr:rowOff>
    </xdr:to>
    <xdr:sp macro="" textlink="">
      <xdr:nvSpPr>
        <xdr:cNvPr id="46" name="Téglalap 45">
          <a:extLst>
            <a:ext uri="{FF2B5EF4-FFF2-40B4-BE49-F238E27FC236}">
              <a16:creationId xmlns:a16="http://schemas.microsoft.com/office/drawing/2014/main" id="{292FCDD1-D842-0281-90B1-EE4249174C79}"/>
            </a:ext>
          </a:extLst>
        </xdr:cNvPr>
        <xdr:cNvSpPr/>
      </xdr:nvSpPr>
      <xdr:spPr>
        <a:xfrm>
          <a:off x="1360660" y="4731130"/>
          <a:ext cx="1393623" cy="26454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5</xdr:col>
      <xdr:colOff>0</xdr:colOff>
      <xdr:row>19</xdr:row>
      <xdr:rowOff>1993</xdr:rowOff>
    </xdr:from>
    <xdr:to>
      <xdr:col>18</xdr:col>
      <xdr:colOff>39277</xdr:colOff>
      <xdr:row>20</xdr:row>
      <xdr:rowOff>105094</xdr:rowOff>
    </xdr:to>
    <xdr:sp macro="" textlink="">
      <xdr:nvSpPr>
        <xdr:cNvPr id="47" name="Téglalap 46">
          <a:extLst>
            <a:ext uri="{FF2B5EF4-FFF2-40B4-BE49-F238E27FC236}">
              <a16:creationId xmlns:a16="http://schemas.microsoft.com/office/drawing/2014/main" id="{0981A3E8-B77D-4D3C-B797-DF62786C5C8B}"/>
            </a:ext>
          </a:extLst>
        </xdr:cNvPr>
        <xdr:cNvSpPr/>
      </xdr:nvSpPr>
      <xdr:spPr>
        <a:xfrm>
          <a:off x="3926159" y="3641627"/>
          <a:ext cx="8154886" cy="28895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</xdr:col>
      <xdr:colOff>230898</xdr:colOff>
      <xdr:row>27</xdr:row>
      <xdr:rowOff>13373</xdr:rowOff>
    </xdr:from>
    <xdr:to>
      <xdr:col>1</xdr:col>
      <xdr:colOff>1049951</xdr:colOff>
      <xdr:row>28</xdr:row>
      <xdr:rowOff>49760</xdr:rowOff>
    </xdr:to>
    <xdr:sp macro="" textlink="">
      <xdr:nvSpPr>
        <xdr:cNvPr id="5" name="Téglalap 4">
          <a:extLst>
            <a:ext uri="{FF2B5EF4-FFF2-40B4-BE49-F238E27FC236}">
              <a16:creationId xmlns:a16="http://schemas.microsoft.com/office/drawing/2014/main" id="{78E4B647-297C-4A52-BD2C-5C3D45E016B6}"/>
            </a:ext>
          </a:extLst>
        </xdr:cNvPr>
        <xdr:cNvSpPr/>
      </xdr:nvSpPr>
      <xdr:spPr>
        <a:xfrm>
          <a:off x="850410" y="5147580"/>
          <a:ext cx="819053" cy="22224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 editAs="oneCell">
    <xdr:from>
      <xdr:col>1</xdr:col>
      <xdr:colOff>3827</xdr:colOff>
      <xdr:row>62</xdr:row>
      <xdr:rowOff>15428</xdr:rowOff>
    </xdr:from>
    <xdr:to>
      <xdr:col>13</xdr:col>
      <xdr:colOff>68671</xdr:colOff>
      <xdr:row>70</xdr:row>
      <xdr:rowOff>128528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45367557-9C8D-9D69-D118-B8708BF4F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404" y="11714082"/>
          <a:ext cx="8370007" cy="1717200"/>
        </a:xfrm>
        <a:prstGeom prst="rect">
          <a:avLst/>
        </a:prstGeom>
      </xdr:spPr>
    </xdr:pic>
    <xdr:clientData/>
  </xdr:twoCellAnchor>
  <xdr:twoCellAnchor>
    <xdr:from>
      <xdr:col>3</xdr:col>
      <xdr:colOff>477091</xdr:colOff>
      <xdr:row>62</xdr:row>
      <xdr:rowOff>52191</xdr:rowOff>
    </xdr:from>
    <xdr:to>
      <xdr:col>6</xdr:col>
      <xdr:colOff>5162</xdr:colOff>
      <xdr:row>63</xdr:row>
      <xdr:rowOff>98089</xdr:rowOff>
    </xdr:to>
    <xdr:sp macro="" textlink="">
      <xdr:nvSpPr>
        <xdr:cNvPr id="61" name="Téglalap 60">
          <a:extLst>
            <a:ext uri="{FF2B5EF4-FFF2-40B4-BE49-F238E27FC236}">
              <a16:creationId xmlns:a16="http://schemas.microsoft.com/office/drawing/2014/main" id="{EC76BFA9-25D0-426C-97E3-3D42D26E341E}"/>
            </a:ext>
          </a:extLst>
        </xdr:cNvPr>
        <xdr:cNvSpPr/>
      </xdr:nvSpPr>
      <xdr:spPr>
        <a:xfrm>
          <a:off x="3151319" y="11590606"/>
          <a:ext cx="1371119" cy="22142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4</xdr:col>
      <xdr:colOff>167243</xdr:colOff>
      <xdr:row>63</xdr:row>
      <xdr:rowOff>158749</xdr:rowOff>
    </xdr:from>
    <xdr:to>
      <xdr:col>5</xdr:col>
      <xdr:colOff>281216</xdr:colOff>
      <xdr:row>73</xdr:row>
      <xdr:rowOff>69135</xdr:rowOff>
    </xdr:to>
    <xdr:cxnSp macro="">
      <xdr:nvCxnSpPr>
        <xdr:cNvPr id="65" name="Összekötő: szögletes 64">
          <a:extLst>
            <a:ext uri="{FF2B5EF4-FFF2-40B4-BE49-F238E27FC236}">
              <a16:creationId xmlns:a16="http://schemas.microsoft.com/office/drawing/2014/main" id="{0F353F9B-5B17-4008-8812-F35009804AC3}"/>
            </a:ext>
          </a:extLst>
        </xdr:cNvPr>
        <xdr:cNvCxnSpPr/>
      </xdr:nvCxnSpPr>
      <xdr:spPr>
        <a:xfrm rot="5400000">
          <a:off x="2933768" y="12459867"/>
          <a:ext cx="1792707" cy="730830"/>
        </a:xfrm>
        <a:prstGeom prst="bentConnector3">
          <a:avLst>
            <a:gd name="adj1" fmla="val 99843"/>
          </a:avLst>
        </a:prstGeom>
        <a:ln w="28575">
          <a:solidFill>
            <a:srgbClr val="008CC8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401519</xdr:colOff>
      <xdr:row>62</xdr:row>
      <xdr:rowOff>15428</xdr:rowOff>
    </xdr:from>
    <xdr:to>
      <xdr:col>28</xdr:col>
      <xdr:colOff>182729</xdr:colOff>
      <xdr:row>70</xdr:row>
      <xdr:rowOff>50200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0B5FD564-C426-44D0-AD97-18D9F6530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5338" y="11542442"/>
          <a:ext cx="8433818" cy="1598530"/>
        </a:xfrm>
        <a:prstGeom prst="rect">
          <a:avLst/>
        </a:prstGeom>
      </xdr:spPr>
    </xdr:pic>
    <xdr:clientData/>
  </xdr:twoCellAnchor>
  <xdr:twoCellAnchor>
    <xdr:from>
      <xdr:col>20</xdr:col>
      <xdr:colOff>607405</xdr:colOff>
      <xdr:row>62</xdr:row>
      <xdr:rowOff>64939</xdr:rowOff>
    </xdr:from>
    <xdr:to>
      <xdr:col>23</xdr:col>
      <xdr:colOff>26680</xdr:colOff>
      <xdr:row>63</xdr:row>
      <xdr:rowOff>90714</xdr:rowOff>
    </xdr:to>
    <xdr:sp macro="" textlink="">
      <xdr:nvSpPr>
        <xdr:cNvPr id="64" name="Téglalap 63">
          <a:extLst>
            <a:ext uri="{FF2B5EF4-FFF2-40B4-BE49-F238E27FC236}">
              <a16:creationId xmlns:a16="http://schemas.microsoft.com/office/drawing/2014/main" id="{42410001-E772-41A9-8111-EFCB6705B0DD}"/>
            </a:ext>
          </a:extLst>
        </xdr:cNvPr>
        <xdr:cNvSpPr/>
      </xdr:nvSpPr>
      <xdr:spPr>
        <a:xfrm>
          <a:off x="13776985" y="11639015"/>
          <a:ext cx="1260241" cy="20186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23</xdr:col>
      <xdr:colOff>58794</xdr:colOff>
      <xdr:row>63</xdr:row>
      <xdr:rowOff>130736</xdr:rowOff>
    </xdr:from>
    <xdr:to>
      <xdr:col>24</xdr:col>
      <xdr:colOff>76470</xdr:colOff>
      <xdr:row>73</xdr:row>
      <xdr:rowOff>119688</xdr:rowOff>
    </xdr:to>
    <xdr:cxnSp macro="">
      <xdr:nvCxnSpPr>
        <xdr:cNvPr id="135" name="Összekötő: szögletes 134">
          <a:extLst>
            <a:ext uri="{FF2B5EF4-FFF2-40B4-BE49-F238E27FC236}">
              <a16:creationId xmlns:a16="http://schemas.microsoft.com/office/drawing/2014/main" id="{AFACE22C-55C1-46DC-843C-8F6598269F6C}"/>
            </a:ext>
          </a:extLst>
        </xdr:cNvPr>
        <xdr:cNvCxnSpPr/>
      </xdr:nvCxnSpPr>
      <xdr:spPr>
        <a:xfrm rot="16200000" flipH="1">
          <a:off x="14482004" y="12440694"/>
          <a:ext cx="1867355" cy="632728"/>
        </a:xfrm>
        <a:prstGeom prst="bentConnector3">
          <a:avLst>
            <a:gd name="adj1" fmla="val 99851"/>
          </a:avLst>
        </a:prstGeom>
        <a:ln w="28575">
          <a:solidFill>
            <a:srgbClr val="008CC8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23682</xdr:colOff>
      <xdr:row>62</xdr:row>
      <xdr:rowOff>67894</xdr:rowOff>
    </xdr:from>
    <xdr:to>
      <xdr:col>24</xdr:col>
      <xdr:colOff>257840</xdr:colOff>
      <xdr:row>63</xdr:row>
      <xdr:rowOff>90975</xdr:rowOff>
    </xdr:to>
    <xdr:sp macro="" textlink="">
      <xdr:nvSpPr>
        <xdr:cNvPr id="27" name="Téglalap 26">
          <a:extLst>
            <a:ext uri="{FF2B5EF4-FFF2-40B4-BE49-F238E27FC236}">
              <a16:creationId xmlns:a16="http://schemas.microsoft.com/office/drawing/2014/main" id="{E518CA49-9BA7-4EAE-81B1-93F87A2C1C91}"/>
            </a:ext>
          </a:extLst>
        </xdr:cNvPr>
        <xdr:cNvSpPr/>
      </xdr:nvSpPr>
      <xdr:spPr>
        <a:xfrm>
          <a:off x="15034228" y="11641970"/>
          <a:ext cx="847814" cy="199173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20</xdr:col>
      <xdr:colOff>536785</xdr:colOff>
      <xdr:row>63</xdr:row>
      <xdr:rowOff>125900</xdr:rowOff>
    </xdr:from>
    <xdr:to>
      <xdr:col>21</xdr:col>
      <xdr:colOff>578540</xdr:colOff>
      <xdr:row>73</xdr:row>
      <xdr:rowOff>86911</xdr:rowOff>
    </xdr:to>
    <xdr:cxnSp macro="">
      <xdr:nvCxnSpPr>
        <xdr:cNvPr id="28" name="Összekötő: szögletes 27">
          <a:extLst>
            <a:ext uri="{FF2B5EF4-FFF2-40B4-BE49-F238E27FC236}">
              <a16:creationId xmlns:a16="http://schemas.microsoft.com/office/drawing/2014/main" id="{C7F77E92-E676-4703-9D11-B383DE287684}"/>
            </a:ext>
          </a:extLst>
        </xdr:cNvPr>
        <xdr:cNvCxnSpPr/>
      </xdr:nvCxnSpPr>
      <xdr:spPr>
        <a:xfrm rot="5400000">
          <a:off x="13177244" y="12441385"/>
          <a:ext cx="1852690" cy="658992"/>
        </a:xfrm>
        <a:prstGeom prst="bentConnector3">
          <a:avLst>
            <a:gd name="adj1" fmla="val 100282"/>
          </a:avLst>
        </a:prstGeom>
        <a:ln w="28575">
          <a:solidFill>
            <a:srgbClr val="008CC8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198065</xdr:colOff>
      <xdr:row>72</xdr:row>
      <xdr:rowOff>17834</xdr:rowOff>
    </xdr:from>
    <xdr:to>
      <xdr:col>28</xdr:col>
      <xdr:colOff>339486</xdr:colOff>
      <xdr:row>78</xdr:row>
      <xdr:rowOff>43280</xdr:rowOff>
    </xdr:to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63BDE74-5921-43C8-BDBD-4249A5CC0808}"/>
            </a:ext>
          </a:extLst>
        </xdr:cNvPr>
        <xdr:cNvSpPr txBox="1"/>
      </xdr:nvSpPr>
      <xdr:spPr>
        <a:xfrm>
          <a:off x="15956906" y="13530944"/>
          <a:ext cx="2619470" cy="1094104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megadott szűrési feltétel</a:t>
          </a:r>
        </a:p>
        <a:p>
          <a:pPr marL="0" indent="0" algn="ctr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/>
          <a:r>
            <a:rPr lang="hu-HU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Idézőjel szükséges -&gt; </a:t>
          </a:r>
          <a:r>
            <a:rPr lang="hu-HU" sz="1200" b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"Budapest" közvetlenül a képletbe írt szöveges érték</a:t>
          </a:r>
        </a:p>
        <a:p>
          <a:pPr marL="0" indent="0" algn="ctr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30285</xdr:colOff>
      <xdr:row>95</xdr:row>
      <xdr:rowOff>61367</xdr:rowOff>
    </xdr:from>
    <xdr:to>
      <xdr:col>13</xdr:col>
      <xdr:colOff>67497</xdr:colOff>
      <xdr:row>104</xdr:row>
      <xdr:rowOff>129492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378104B5-4D18-4A8B-B072-EF648DB9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238" y="17794488"/>
          <a:ext cx="8343353" cy="1679064"/>
        </a:xfrm>
        <a:prstGeom prst="rect">
          <a:avLst/>
        </a:prstGeom>
      </xdr:spPr>
    </xdr:pic>
    <xdr:clientData/>
  </xdr:twoCellAnchor>
  <xdr:twoCellAnchor editAs="oneCell">
    <xdr:from>
      <xdr:col>1</xdr:col>
      <xdr:colOff>30285</xdr:colOff>
      <xdr:row>79</xdr:row>
      <xdr:rowOff>17725</xdr:rowOff>
    </xdr:from>
    <xdr:to>
      <xdr:col>13</xdr:col>
      <xdr:colOff>67497</xdr:colOff>
      <xdr:row>88</xdr:row>
      <xdr:rowOff>85643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2F26A83D-EAE8-4598-92DF-4470E4E4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747" y="14671571"/>
          <a:ext cx="8316635" cy="1660303"/>
        </a:xfrm>
        <a:prstGeom prst="rect">
          <a:avLst/>
        </a:prstGeom>
      </xdr:spPr>
    </xdr:pic>
    <xdr:clientData/>
  </xdr:twoCellAnchor>
  <xdr:twoCellAnchor>
    <xdr:from>
      <xdr:col>0</xdr:col>
      <xdr:colOff>76123</xdr:colOff>
      <xdr:row>79</xdr:row>
      <xdr:rowOff>22600</xdr:rowOff>
    </xdr:from>
    <xdr:to>
      <xdr:col>1</xdr:col>
      <xdr:colOff>404</xdr:colOff>
      <xdr:row>82</xdr:row>
      <xdr:rowOff>27298</xdr:rowOff>
    </xdr:to>
    <xdr:sp macro="" textlink="">
      <xdr:nvSpPr>
        <xdr:cNvPr id="43" name="Ellipszis 42">
          <a:extLst>
            <a:ext uri="{FF2B5EF4-FFF2-40B4-BE49-F238E27FC236}">
              <a16:creationId xmlns:a16="http://schemas.microsoft.com/office/drawing/2014/main" id="{D48AD5B0-62F8-497F-AF8E-834F21BAECA2}"/>
            </a:ext>
          </a:extLst>
        </xdr:cNvPr>
        <xdr:cNvSpPr/>
      </xdr:nvSpPr>
      <xdr:spPr>
        <a:xfrm>
          <a:off x="76123" y="14945100"/>
          <a:ext cx="534858" cy="554217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III.</a:t>
          </a:r>
        </a:p>
      </xdr:txBody>
    </xdr:sp>
    <xdr:clientData/>
  </xdr:twoCellAnchor>
  <xdr:twoCellAnchor>
    <xdr:from>
      <xdr:col>0</xdr:col>
      <xdr:colOff>80886</xdr:colOff>
      <xdr:row>95</xdr:row>
      <xdr:rowOff>113060</xdr:rowOff>
    </xdr:from>
    <xdr:to>
      <xdr:col>0</xdr:col>
      <xdr:colOff>606219</xdr:colOff>
      <xdr:row>98</xdr:row>
      <xdr:rowOff>119661</xdr:rowOff>
    </xdr:to>
    <xdr:sp macro="" textlink="">
      <xdr:nvSpPr>
        <xdr:cNvPr id="44" name="Ellipszis 43">
          <a:extLst>
            <a:ext uri="{FF2B5EF4-FFF2-40B4-BE49-F238E27FC236}">
              <a16:creationId xmlns:a16="http://schemas.microsoft.com/office/drawing/2014/main" id="{533629A0-27B3-492D-892F-127290A34284}"/>
            </a:ext>
          </a:extLst>
        </xdr:cNvPr>
        <xdr:cNvSpPr/>
      </xdr:nvSpPr>
      <xdr:spPr>
        <a:xfrm>
          <a:off x="80886" y="18076233"/>
          <a:ext cx="525333" cy="556120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IV.</a:t>
          </a:r>
        </a:p>
      </xdr:txBody>
    </xdr:sp>
    <xdr:clientData/>
  </xdr:twoCellAnchor>
  <xdr:twoCellAnchor>
    <xdr:from>
      <xdr:col>9</xdr:col>
      <xdr:colOff>251106</xdr:colOff>
      <xdr:row>79</xdr:row>
      <xdr:rowOff>54749</xdr:rowOff>
    </xdr:from>
    <xdr:to>
      <xdr:col>11</xdr:col>
      <xdr:colOff>332154</xdr:colOff>
      <xdr:row>80</xdr:row>
      <xdr:rowOff>115634</xdr:rowOff>
    </xdr:to>
    <xdr:sp macro="" textlink="">
      <xdr:nvSpPr>
        <xdr:cNvPr id="81" name="Téglalap 80">
          <a:extLst>
            <a:ext uri="{FF2B5EF4-FFF2-40B4-BE49-F238E27FC236}">
              <a16:creationId xmlns:a16="http://schemas.microsoft.com/office/drawing/2014/main" id="{63BFB43B-DCBA-4ECC-A921-2B46B4E87EED}"/>
            </a:ext>
          </a:extLst>
        </xdr:cNvPr>
        <xdr:cNvSpPr/>
      </xdr:nvSpPr>
      <xdr:spPr>
        <a:xfrm>
          <a:off x="6684144" y="14708595"/>
          <a:ext cx="1311972" cy="23673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11</xdr:col>
      <xdr:colOff>440707</xdr:colOff>
      <xdr:row>80</xdr:row>
      <xdr:rowOff>8559</xdr:rowOff>
    </xdr:from>
    <xdr:to>
      <xdr:col>14</xdr:col>
      <xdr:colOff>394712</xdr:colOff>
      <xdr:row>80</xdr:row>
      <xdr:rowOff>8741</xdr:rowOff>
    </xdr:to>
    <xdr:cxnSp macro="">
      <xdr:nvCxnSpPr>
        <xdr:cNvPr id="83" name="Összekötő: szögletes 82">
          <a:extLst>
            <a:ext uri="{FF2B5EF4-FFF2-40B4-BE49-F238E27FC236}">
              <a16:creationId xmlns:a16="http://schemas.microsoft.com/office/drawing/2014/main" id="{20B2204C-86F8-9BD2-838F-59DF16EA3B4D}"/>
            </a:ext>
          </a:extLst>
        </xdr:cNvPr>
        <xdr:cNvCxnSpPr/>
      </xdr:nvCxnSpPr>
      <xdr:spPr>
        <a:xfrm>
          <a:off x="8105663" y="14888913"/>
          <a:ext cx="1800000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598826</xdr:colOff>
      <xdr:row>95</xdr:row>
      <xdr:rowOff>94637</xdr:rowOff>
    </xdr:from>
    <xdr:to>
      <xdr:col>11</xdr:col>
      <xdr:colOff>389315</xdr:colOff>
      <xdr:row>96</xdr:row>
      <xdr:rowOff>146669</xdr:rowOff>
    </xdr:to>
    <xdr:sp macro="" textlink="">
      <xdr:nvSpPr>
        <xdr:cNvPr id="162" name="Téglalap 161">
          <a:extLst>
            <a:ext uri="{FF2B5EF4-FFF2-40B4-BE49-F238E27FC236}">
              <a16:creationId xmlns:a16="http://schemas.microsoft.com/office/drawing/2014/main" id="{66DC95A4-7298-4E92-BB61-313B75F992C3}"/>
            </a:ext>
          </a:extLst>
        </xdr:cNvPr>
        <xdr:cNvSpPr/>
      </xdr:nvSpPr>
      <xdr:spPr>
        <a:xfrm>
          <a:off x="2662576" y="17768804"/>
          <a:ext cx="5399656" cy="22968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11</xdr:col>
      <xdr:colOff>452257</xdr:colOff>
      <xdr:row>96</xdr:row>
      <xdr:rowOff>39086</xdr:rowOff>
    </xdr:from>
    <xdr:to>
      <xdr:col>14</xdr:col>
      <xdr:colOff>406116</xdr:colOff>
      <xdr:row>96</xdr:row>
      <xdr:rowOff>39268</xdr:rowOff>
    </xdr:to>
    <xdr:cxnSp macro="">
      <xdr:nvCxnSpPr>
        <xdr:cNvPr id="73" name="Összekötő: szögletes 72">
          <a:extLst>
            <a:ext uri="{FF2B5EF4-FFF2-40B4-BE49-F238E27FC236}">
              <a16:creationId xmlns:a16="http://schemas.microsoft.com/office/drawing/2014/main" id="{51F3A9A5-1ECF-45CC-B595-58C6D3E96FCE}"/>
            </a:ext>
          </a:extLst>
        </xdr:cNvPr>
        <xdr:cNvCxnSpPr/>
      </xdr:nvCxnSpPr>
      <xdr:spPr>
        <a:xfrm>
          <a:off x="8125434" y="17931697"/>
          <a:ext cx="1802554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74173</xdr:colOff>
      <xdr:row>129</xdr:row>
      <xdr:rowOff>13411</xdr:rowOff>
    </xdr:from>
    <xdr:to>
      <xdr:col>0</xdr:col>
      <xdr:colOff>588050</xdr:colOff>
      <xdr:row>131</xdr:row>
      <xdr:rowOff>155222</xdr:rowOff>
    </xdr:to>
    <xdr:sp macro="" textlink="">
      <xdr:nvSpPr>
        <xdr:cNvPr id="6" name="Ellipszis 5">
          <a:extLst>
            <a:ext uri="{FF2B5EF4-FFF2-40B4-BE49-F238E27FC236}">
              <a16:creationId xmlns:a16="http://schemas.microsoft.com/office/drawing/2014/main" id="{358693BA-B186-4222-80B5-4967D851A23D}"/>
            </a:ext>
          </a:extLst>
        </xdr:cNvPr>
        <xdr:cNvSpPr/>
      </xdr:nvSpPr>
      <xdr:spPr>
        <a:xfrm>
          <a:off x="74173" y="24292823"/>
          <a:ext cx="513877" cy="502889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I.</a:t>
          </a:r>
        </a:p>
      </xdr:txBody>
    </xdr:sp>
    <xdr:clientData/>
  </xdr:twoCellAnchor>
  <xdr:twoCellAnchor>
    <xdr:from>
      <xdr:col>1</xdr:col>
      <xdr:colOff>33419</xdr:colOff>
      <xdr:row>129</xdr:row>
      <xdr:rowOff>42831</xdr:rowOff>
    </xdr:from>
    <xdr:to>
      <xdr:col>14</xdr:col>
      <xdr:colOff>257455</xdr:colOff>
      <xdr:row>134</xdr:row>
      <xdr:rowOff>136639</xdr:rowOff>
    </xdr:to>
    <xdr:sp macro="" textlink="">
      <xdr:nvSpPr>
        <xdr:cNvPr id="381" name="Szövegdoboz 8">
          <a:extLst>
            <a:ext uri="{FF2B5EF4-FFF2-40B4-BE49-F238E27FC236}">
              <a16:creationId xmlns:a16="http://schemas.microsoft.com/office/drawing/2014/main" id="{3CE0B8E8-F2EE-4B35-9DD8-BCBF0FF6134D}"/>
            </a:ext>
          </a:extLst>
        </xdr:cNvPr>
        <xdr:cNvSpPr txBox="1"/>
      </xdr:nvSpPr>
      <xdr:spPr>
        <a:xfrm>
          <a:off x="646138" y="24105989"/>
          <a:ext cx="9091756" cy="98503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jelet akkor használjuk, ha azt szeretnénk, hogy az eredmény megjelenítéséhez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legalább az egyik feltétel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teljesüljön.</a:t>
          </a:r>
        </a:p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azokat a rendeléseket szeretnénk kigyűjteni, amelyek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Budapesthez vagy Győrhöz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tartoznak.</a:t>
          </a:r>
        </a:p>
        <a:p>
          <a:pPr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t"/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két feltétel:</a:t>
          </a:r>
        </a:p>
        <a:p>
          <a:pPr marL="0" indent="0" algn="l"/>
          <a:endParaRPr lang="hu-HU" sz="1200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232383</xdr:colOff>
      <xdr:row>143</xdr:row>
      <xdr:rowOff>108117</xdr:rowOff>
    </xdr:from>
    <xdr:to>
      <xdr:col>20</xdr:col>
      <xdr:colOff>546234</xdr:colOff>
      <xdr:row>143</xdr:row>
      <xdr:rowOff>108299</xdr:rowOff>
    </xdr:to>
    <xdr:cxnSp macro="">
      <xdr:nvCxnSpPr>
        <xdr:cNvPr id="22" name="Összekötő: szögletes 21">
          <a:extLst>
            <a:ext uri="{FF2B5EF4-FFF2-40B4-BE49-F238E27FC236}">
              <a16:creationId xmlns:a16="http://schemas.microsoft.com/office/drawing/2014/main" id="{0DBFD2FF-8E94-406D-9676-CD35DD9D6B68}"/>
            </a:ext>
          </a:extLst>
        </xdr:cNvPr>
        <xdr:cNvCxnSpPr/>
      </xdr:nvCxnSpPr>
      <xdr:spPr>
        <a:xfrm>
          <a:off x="11535383" y="26235481"/>
          <a:ext cx="2149578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56822</xdr:colOff>
      <xdr:row>154</xdr:row>
      <xdr:rowOff>7265</xdr:rowOff>
    </xdr:from>
    <xdr:to>
      <xdr:col>0</xdr:col>
      <xdr:colOff>553622</xdr:colOff>
      <xdr:row>156</xdr:row>
      <xdr:rowOff>158835</xdr:rowOff>
    </xdr:to>
    <xdr:sp macro="" textlink="">
      <xdr:nvSpPr>
        <xdr:cNvPr id="23" name="Ellipszis 22">
          <a:extLst>
            <a:ext uri="{FF2B5EF4-FFF2-40B4-BE49-F238E27FC236}">
              <a16:creationId xmlns:a16="http://schemas.microsoft.com/office/drawing/2014/main" id="{AC5D55D3-7B05-4A4C-8665-501FE910B13D}"/>
            </a:ext>
          </a:extLst>
        </xdr:cNvPr>
        <xdr:cNvSpPr/>
      </xdr:nvSpPr>
      <xdr:spPr>
        <a:xfrm>
          <a:off x="56822" y="28557363"/>
          <a:ext cx="496800" cy="500197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II.</a:t>
          </a:r>
        </a:p>
      </xdr:txBody>
    </xdr:sp>
    <xdr:clientData/>
  </xdr:twoCellAnchor>
  <xdr:twoCellAnchor>
    <xdr:from>
      <xdr:col>0</xdr:col>
      <xdr:colOff>588817</xdr:colOff>
      <xdr:row>154</xdr:row>
      <xdr:rowOff>118979</xdr:rowOff>
    </xdr:from>
    <xdr:to>
      <xdr:col>14</xdr:col>
      <xdr:colOff>451426</xdr:colOff>
      <xdr:row>160</xdr:row>
      <xdr:rowOff>38474</xdr:rowOff>
    </xdr:to>
    <xdr:sp macro="" textlink="">
      <xdr:nvSpPr>
        <xdr:cNvPr id="397" name="Szövegdoboz 23">
          <a:extLst>
            <a:ext uri="{FF2B5EF4-FFF2-40B4-BE49-F238E27FC236}">
              <a16:creationId xmlns:a16="http://schemas.microsoft.com/office/drawing/2014/main" id="{A586B1DF-2078-4644-A901-453C3D7825A3}"/>
            </a:ext>
          </a:extLst>
        </xdr:cNvPr>
        <xdr:cNvSpPr txBox="1"/>
      </xdr:nvSpPr>
      <xdr:spPr>
        <a:xfrm>
          <a:off x="588817" y="28520797"/>
          <a:ext cx="9329882" cy="95858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jelet akkor használjuk, ha azt szeretnénk, hogy az eredmény megjelenítéséhez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minden megadott feltétel egyszerre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teljesüljön.</a:t>
          </a:r>
        </a:p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kizárólag azokat a rendeléseket szeretnénk kigyűjteni, amelyek:</a:t>
          </a:r>
        </a:p>
        <a:p>
          <a:pPr lvl="0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Budapesthez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tartoznak, és</a:t>
          </a:r>
        </a:p>
        <a:p>
          <a:pPr lvl="0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-státuszuk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„Teljesítve”</a:t>
          </a:r>
        </a:p>
        <a:p>
          <a:pPr marL="0" indent="0" algn="l"/>
          <a:endParaRPr lang="hu-HU" sz="1200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267891</xdr:colOff>
      <xdr:row>159</xdr:row>
      <xdr:rowOff>154801</xdr:rowOff>
    </xdr:from>
    <xdr:to>
      <xdr:col>28</xdr:col>
      <xdr:colOff>281798</xdr:colOff>
      <xdr:row>170</xdr:row>
      <xdr:rowOff>155717</xdr:rowOff>
    </xdr:to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EFF26E67-14C5-489B-8F13-03662474F91F}"/>
            </a:ext>
          </a:extLst>
        </xdr:cNvPr>
        <xdr:cNvSpPr txBox="1"/>
      </xdr:nvSpPr>
      <xdr:spPr>
        <a:xfrm>
          <a:off x="14040822" y="29569169"/>
          <a:ext cx="4305631" cy="1927812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csak azokat a sorokat jeleníti meg, amelyeknél a Város oszlop értéke Budapest,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és ezzel egyidejűleg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Státusz oszlop értéke Teljesítve. Ha egy budapesti rendelés még feldolgozás alatt áll, nem kerül be az eredménybe. Ugyanígy egy teljesített, de másik városhoz tartozó rendelés sem jelenik meg.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kibontódott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41640</xdr:colOff>
      <xdr:row>173</xdr:row>
      <xdr:rowOff>154753</xdr:rowOff>
    </xdr:from>
    <xdr:to>
      <xdr:col>0</xdr:col>
      <xdr:colOff>538440</xdr:colOff>
      <xdr:row>176</xdr:row>
      <xdr:rowOff>140455</xdr:rowOff>
    </xdr:to>
    <xdr:sp macro="" textlink="">
      <xdr:nvSpPr>
        <xdr:cNvPr id="48" name="Ellipszis 47">
          <a:extLst>
            <a:ext uri="{FF2B5EF4-FFF2-40B4-BE49-F238E27FC236}">
              <a16:creationId xmlns:a16="http://schemas.microsoft.com/office/drawing/2014/main" id="{1129C470-96FD-4993-9627-A03A63DC1570}"/>
            </a:ext>
          </a:extLst>
        </xdr:cNvPr>
        <xdr:cNvSpPr/>
      </xdr:nvSpPr>
      <xdr:spPr>
        <a:xfrm>
          <a:off x="41640" y="32341966"/>
          <a:ext cx="496800" cy="516604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III.</a:t>
          </a:r>
        </a:p>
      </xdr:txBody>
    </xdr:sp>
    <xdr:clientData/>
  </xdr:twoCellAnchor>
  <xdr:twoCellAnchor>
    <xdr:from>
      <xdr:col>0</xdr:col>
      <xdr:colOff>570207</xdr:colOff>
      <xdr:row>174</xdr:row>
      <xdr:rowOff>156536</xdr:rowOff>
    </xdr:from>
    <xdr:to>
      <xdr:col>14</xdr:col>
      <xdr:colOff>432816</xdr:colOff>
      <xdr:row>181</xdr:row>
      <xdr:rowOff>176070</xdr:rowOff>
    </xdr:to>
    <xdr:sp macro="" textlink="">
      <xdr:nvSpPr>
        <xdr:cNvPr id="440" name="Szövegdoboz 51">
          <a:extLst>
            <a:ext uri="{FF2B5EF4-FFF2-40B4-BE49-F238E27FC236}">
              <a16:creationId xmlns:a16="http://schemas.microsoft.com/office/drawing/2014/main" id="{BBC6C3E6-87AD-4AE0-BBD4-E92CD381BB27}"/>
            </a:ext>
          </a:extLst>
        </xdr:cNvPr>
        <xdr:cNvSpPr txBox="1"/>
      </xdr:nvSpPr>
      <xdr:spPr>
        <a:xfrm>
          <a:off x="570207" y="33046944"/>
          <a:ext cx="9452405" cy="1289534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SZŰRŐ függvény feltételeinek összeállításakor relációs jelekkel határozhatjuk meg, hogy milyen kapcsolatot vizsgáljon az Excel az adattábla celláinak értékei és a megadott feltétel között.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Ebben a példában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&lt;&gt;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vagyis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nem egyenlő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relációs jelet mutatjuk be. A numerikus relációs feltételeket, például a meghatározott értéknél nagyobb mennyiségek szűrését, az 5. fejezetben részletesebben is bemutatjuk.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az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okat a rendeléseket szeretnénk megjeleníteni,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amelyek termékkategóriája nem „Sport".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267890</xdr:colOff>
      <xdr:row>187</xdr:row>
      <xdr:rowOff>92526</xdr:rowOff>
    </xdr:from>
    <xdr:to>
      <xdr:col>28</xdr:col>
      <xdr:colOff>281798</xdr:colOff>
      <xdr:row>198</xdr:row>
      <xdr:rowOff>93442</xdr:rowOff>
    </xdr:to>
    <xdr:sp macro="" textlink="">
      <xdr:nvSpPr>
        <xdr:cNvPr id="143" name="Szövegdoboz 13">
          <a:extLst>
            <a:ext uri="{FF2B5EF4-FFF2-40B4-BE49-F238E27FC236}">
              <a16:creationId xmlns:a16="http://schemas.microsoft.com/office/drawing/2014/main" id="{DDFC0318-360D-487B-BA25-AFFB50ED74B7}"/>
            </a:ext>
          </a:extLst>
        </xdr:cNvPr>
        <xdr:cNvSpPr txBox="1"/>
      </xdr:nvSpPr>
      <xdr:spPr>
        <a:xfrm>
          <a:off x="13988870" y="34394977"/>
          <a:ext cx="4284595" cy="1918367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minden rendelést visszaad, amelynél a Termékkategória oszlop értéke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eltér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„Sport”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szövegtől.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FONTOS: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relációs jeleket a képletben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szóköz nélkül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kell megadni!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167704</xdr:colOff>
      <xdr:row>221</xdr:row>
      <xdr:rowOff>147020</xdr:rowOff>
    </xdr:from>
    <xdr:to>
      <xdr:col>22</xdr:col>
      <xdr:colOff>344358</xdr:colOff>
      <xdr:row>236</xdr:row>
      <xdr:rowOff>122151</xdr:rowOff>
    </xdr:to>
    <xdr:sp macro="" textlink="">
      <xdr:nvSpPr>
        <xdr:cNvPr id="452" name="Szövegdoboz 15">
          <a:extLst>
            <a:ext uri="{FF2B5EF4-FFF2-40B4-BE49-F238E27FC236}">
              <a16:creationId xmlns:a16="http://schemas.microsoft.com/office/drawing/2014/main" id="{8035F7B3-0BC2-4B5E-9CD6-AFFB4AD6CE82}"/>
            </a:ext>
          </a:extLst>
        </xdr:cNvPr>
        <xdr:cNvSpPr txBox="1"/>
      </xdr:nvSpPr>
      <xdr:spPr>
        <a:xfrm>
          <a:off x="10243836" y="41338152"/>
          <a:ext cx="4453918" cy="2862584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Példánkban a rendelésekhez tartozó város alapján szeretnénk dinamikusan változtatni a megjelenített eredményeket. Ehhez az</a:t>
          </a:r>
          <a:r>
            <a:rPr lang="hu-HU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2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Adattábla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munkalapon alakítsunk ki egy külön inputmezőt:</a:t>
          </a:r>
        </a:p>
        <a:p>
          <a:pPr algn="l"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Q7 cellába írjuk be: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Kiválasztott város</a:t>
          </a: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l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 U7 cellában adjuk meg a szűréshez használni kívánt várost, például: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Győr</a:t>
          </a: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 U7 cella lesz a felhasználó által módosítható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inputcella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Ha ebben a cellában Győr helyett például Szeged szerepel, a képlet automatikusan a szegedi rendeléseket fogja megjeleníteni.</a:t>
          </a:r>
        </a:p>
      </xdr:txBody>
    </xdr:sp>
    <xdr:clientData/>
  </xdr:twoCellAnchor>
  <xdr:twoCellAnchor editAs="oneCell">
    <xdr:from>
      <xdr:col>1</xdr:col>
      <xdr:colOff>47037</xdr:colOff>
      <xdr:row>220</xdr:row>
      <xdr:rowOff>94073</xdr:rowOff>
    </xdr:from>
    <xdr:to>
      <xdr:col>11</xdr:col>
      <xdr:colOff>514454</xdr:colOff>
      <xdr:row>234</xdr:row>
      <xdr:rowOff>130794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59755A01-3D8A-7617-050D-0E0EBD4BA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2598" y="40325859"/>
          <a:ext cx="7517213" cy="2712792"/>
        </a:xfrm>
        <a:prstGeom prst="rect">
          <a:avLst/>
        </a:prstGeom>
      </xdr:spPr>
    </xdr:pic>
    <xdr:clientData/>
  </xdr:twoCellAnchor>
  <xdr:twoCellAnchor>
    <xdr:from>
      <xdr:col>1</xdr:col>
      <xdr:colOff>419986</xdr:colOff>
      <xdr:row>231</xdr:row>
      <xdr:rowOff>37397</xdr:rowOff>
    </xdr:from>
    <xdr:to>
      <xdr:col>3</xdr:col>
      <xdr:colOff>200867</xdr:colOff>
      <xdr:row>234</xdr:row>
      <xdr:rowOff>149030</xdr:rowOff>
    </xdr:to>
    <xdr:sp macro="" textlink="">
      <xdr:nvSpPr>
        <xdr:cNvPr id="19" name="Téglalap 18">
          <a:extLst>
            <a:ext uri="{FF2B5EF4-FFF2-40B4-BE49-F238E27FC236}">
              <a16:creationId xmlns:a16="http://schemas.microsoft.com/office/drawing/2014/main" id="{977CF838-FDA5-4B2A-90D4-6FD67F55025B}"/>
            </a:ext>
          </a:extLst>
        </xdr:cNvPr>
        <xdr:cNvSpPr/>
      </xdr:nvSpPr>
      <xdr:spPr>
        <a:xfrm>
          <a:off x="1035547" y="42433366"/>
          <a:ext cx="1841391" cy="62352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7</xdr:col>
      <xdr:colOff>235898</xdr:colOff>
      <xdr:row>231</xdr:row>
      <xdr:rowOff>143018</xdr:rowOff>
    </xdr:from>
    <xdr:to>
      <xdr:col>8</xdr:col>
      <xdr:colOff>366126</xdr:colOff>
      <xdr:row>234</xdr:row>
      <xdr:rowOff>28603</xdr:rowOff>
    </xdr:to>
    <xdr:sp macro="" textlink="">
      <xdr:nvSpPr>
        <xdr:cNvPr id="180" name="Téglalap 179">
          <a:extLst>
            <a:ext uri="{FF2B5EF4-FFF2-40B4-BE49-F238E27FC236}">
              <a16:creationId xmlns:a16="http://schemas.microsoft.com/office/drawing/2014/main" id="{F82E8DC3-E877-41EC-9BDC-E794F58BA6AF}"/>
            </a:ext>
          </a:extLst>
        </xdr:cNvPr>
        <xdr:cNvSpPr/>
      </xdr:nvSpPr>
      <xdr:spPr>
        <a:xfrm>
          <a:off x="5453195" y="43054144"/>
          <a:ext cx="748066" cy="40617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3</xdr:col>
      <xdr:colOff>274053</xdr:colOff>
      <xdr:row>227</xdr:row>
      <xdr:rowOff>0</xdr:rowOff>
    </xdr:from>
    <xdr:to>
      <xdr:col>15</xdr:col>
      <xdr:colOff>342566</xdr:colOff>
      <xdr:row>233</xdr:row>
      <xdr:rowOff>27109</xdr:rowOff>
    </xdr:to>
    <xdr:cxnSp macro="">
      <xdr:nvCxnSpPr>
        <xdr:cNvPr id="37" name="Összekötő: szögletes 36">
          <a:extLst>
            <a:ext uri="{FF2B5EF4-FFF2-40B4-BE49-F238E27FC236}">
              <a16:creationId xmlns:a16="http://schemas.microsoft.com/office/drawing/2014/main" id="{D0E96BE5-5E6A-48FE-83A8-38D9BFE17AC3}"/>
            </a:ext>
          </a:extLst>
        </xdr:cNvPr>
        <xdr:cNvCxnSpPr/>
      </xdr:nvCxnSpPr>
      <xdr:spPr>
        <a:xfrm flipV="1">
          <a:off x="2950124" y="42101508"/>
          <a:ext cx="7512125" cy="1085442"/>
        </a:xfrm>
        <a:prstGeom prst="bentConnector3">
          <a:avLst>
            <a:gd name="adj1" fmla="val 27861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500547</xdr:colOff>
      <xdr:row>228</xdr:row>
      <xdr:rowOff>0</xdr:rowOff>
    </xdr:from>
    <xdr:to>
      <xdr:col>15</xdr:col>
      <xdr:colOff>342566</xdr:colOff>
      <xdr:row>232</xdr:row>
      <xdr:rowOff>168901</xdr:rowOff>
    </xdr:to>
    <xdr:cxnSp macro="">
      <xdr:nvCxnSpPr>
        <xdr:cNvPr id="38" name="Összekötő: szögletes 37">
          <a:extLst>
            <a:ext uri="{FF2B5EF4-FFF2-40B4-BE49-F238E27FC236}">
              <a16:creationId xmlns:a16="http://schemas.microsoft.com/office/drawing/2014/main" id="{52EB538F-D82E-48CA-A6A7-C819EC9FDF24}"/>
            </a:ext>
          </a:extLst>
        </xdr:cNvPr>
        <xdr:cNvCxnSpPr/>
      </xdr:nvCxnSpPr>
      <xdr:spPr>
        <a:xfrm flipV="1">
          <a:off x="6332521" y="42085461"/>
          <a:ext cx="4170045" cy="87909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602670</xdr:colOff>
      <xdr:row>241</xdr:row>
      <xdr:rowOff>163093</xdr:rowOff>
    </xdr:from>
    <xdr:to>
      <xdr:col>27</xdr:col>
      <xdr:colOff>198078</xdr:colOff>
      <xdr:row>262</xdr:row>
      <xdr:rowOff>3089</xdr:rowOff>
    </xdr:to>
    <xdr:pic>
      <xdr:nvPicPr>
        <xdr:cNvPr id="60" name="Kép 59">
          <a:extLst>
            <a:ext uri="{FF2B5EF4-FFF2-40B4-BE49-F238E27FC236}">
              <a16:creationId xmlns:a16="http://schemas.microsoft.com/office/drawing/2014/main" id="{815EB4FA-A94B-A8A7-8A19-BF1DCF834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45349" y="45724343"/>
          <a:ext cx="9392550" cy="3640547"/>
        </a:xfrm>
        <a:prstGeom prst="rect">
          <a:avLst/>
        </a:prstGeom>
      </xdr:spPr>
    </xdr:pic>
    <xdr:clientData/>
  </xdr:twoCellAnchor>
  <xdr:twoCellAnchor editAs="oneCell">
    <xdr:from>
      <xdr:col>11</xdr:col>
      <xdr:colOff>597705</xdr:colOff>
      <xdr:row>267</xdr:row>
      <xdr:rowOff>135106</xdr:rowOff>
    </xdr:from>
    <xdr:to>
      <xdr:col>27</xdr:col>
      <xdr:colOff>203043</xdr:colOff>
      <xdr:row>288</xdr:row>
      <xdr:rowOff>166592</xdr:rowOff>
    </xdr:to>
    <xdr:pic>
      <xdr:nvPicPr>
        <xdr:cNvPr id="62" name="Kép 61">
          <a:extLst>
            <a:ext uri="{FF2B5EF4-FFF2-40B4-BE49-F238E27FC236}">
              <a16:creationId xmlns:a16="http://schemas.microsoft.com/office/drawing/2014/main" id="{F3DD23ED-21C5-605C-B3EA-517A8CEC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40384" y="50413499"/>
          <a:ext cx="9402480" cy="3841486"/>
        </a:xfrm>
        <a:prstGeom prst="rect">
          <a:avLst/>
        </a:prstGeom>
      </xdr:spPr>
    </xdr:pic>
    <xdr:clientData/>
  </xdr:twoCellAnchor>
  <xdr:twoCellAnchor>
    <xdr:from>
      <xdr:col>0</xdr:col>
      <xdr:colOff>381678</xdr:colOff>
      <xdr:row>211</xdr:row>
      <xdr:rowOff>12304</xdr:rowOff>
    </xdr:from>
    <xdr:to>
      <xdr:col>2</xdr:col>
      <xdr:colOff>127377</xdr:colOff>
      <xdr:row>216</xdr:row>
      <xdr:rowOff>127745</xdr:rowOff>
    </xdr:to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8F31D55-3C17-471C-8A2C-2C0DC38C8D7D}"/>
            </a:ext>
          </a:extLst>
        </xdr:cNvPr>
        <xdr:cNvSpPr txBox="1"/>
      </xdr:nvSpPr>
      <xdr:spPr>
        <a:xfrm>
          <a:off x="381678" y="38389395"/>
          <a:ext cx="1800790" cy="1096805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FONTOS: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cellahivatkozás esetén nem használunk idézőjelet!</a:t>
          </a: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435649</xdr:colOff>
      <xdr:row>220</xdr:row>
      <xdr:rowOff>65047</xdr:rowOff>
    </xdr:from>
    <xdr:to>
      <xdr:col>4</xdr:col>
      <xdr:colOff>261485</xdr:colOff>
      <xdr:row>222</xdr:row>
      <xdr:rowOff>84003</xdr:rowOff>
    </xdr:to>
    <xdr:sp macro="" textlink="">
      <xdr:nvSpPr>
        <xdr:cNvPr id="66" name="Téglalap 65">
          <a:extLst>
            <a:ext uri="{FF2B5EF4-FFF2-40B4-BE49-F238E27FC236}">
              <a16:creationId xmlns:a16="http://schemas.microsoft.com/office/drawing/2014/main" id="{0E06D982-49D2-4D3D-9795-C0C3B0FCC02C}"/>
            </a:ext>
          </a:extLst>
        </xdr:cNvPr>
        <xdr:cNvSpPr/>
      </xdr:nvSpPr>
      <xdr:spPr>
        <a:xfrm>
          <a:off x="3111333" y="41150090"/>
          <a:ext cx="439126" cy="37716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</xdr:col>
      <xdr:colOff>452869</xdr:colOff>
      <xdr:row>215</xdr:row>
      <xdr:rowOff>68916</xdr:rowOff>
    </xdr:from>
    <xdr:to>
      <xdr:col>4</xdr:col>
      <xdr:colOff>59072</xdr:colOff>
      <xdr:row>219</xdr:row>
      <xdr:rowOff>157522</xdr:rowOff>
    </xdr:to>
    <xdr:cxnSp macro="">
      <xdr:nvCxnSpPr>
        <xdr:cNvPr id="67" name="Összekötő: szögletes 66">
          <a:extLst>
            <a:ext uri="{FF2B5EF4-FFF2-40B4-BE49-F238E27FC236}">
              <a16:creationId xmlns:a16="http://schemas.microsoft.com/office/drawing/2014/main" id="{6BABD69A-7AB3-4296-A57B-DC0C753A90BF}"/>
            </a:ext>
          </a:extLst>
        </xdr:cNvPr>
        <xdr:cNvCxnSpPr/>
      </xdr:nvCxnSpPr>
      <xdr:spPr>
        <a:xfrm rot="10800000">
          <a:off x="1068179" y="39862249"/>
          <a:ext cx="2284033" cy="792521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508257</xdr:colOff>
      <xdr:row>272</xdr:row>
      <xdr:rowOff>96286</xdr:rowOff>
    </xdr:from>
    <xdr:to>
      <xdr:col>8</xdr:col>
      <xdr:colOff>271609</xdr:colOff>
      <xdr:row>283</xdr:row>
      <xdr:rowOff>102264</xdr:rowOff>
    </xdr:to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5A623B43-1306-455B-B000-15A9E0905A95}"/>
            </a:ext>
          </a:extLst>
        </xdr:cNvPr>
        <xdr:cNvSpPr txBox="1"/>
      </xdr:nvSpPr>
      <xdr:spPr>
        <a:xfrm>
          <a:off x="1130028" y="49163265"/>
          <a:ext cx="4988873" cy="191097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 ezt követően az</a:t>
          </a:r>
          <a:r>
            <a:rPr lang="hu-HU" sz="18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U7</a:t>
          </a: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cella értékét </a:t>
          </a:r>
          <a:r>
            <a:rPr lang="hu-HU" sz="18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Győrre</a:t>
          </a: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módosítjuk, a képlet megváltoztatása nélkül automatikusan a győri rendelések jelennek meg. Az </a:t>
          </a:r>
          <a:r>
            <a:rPr lang="hu-HU" sz="18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eredménytartomány mérete</a:t>
          </a:r>
          <a:r>
            <a:rPr lang="hu-HU" sz="1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 automatikusan igazodik a találatok számához.</a:t>
          </a: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317081</xdr:colOff>
      <xdr:row>258</xdr:row>
      <xdr:rowOff>83597</xdr:rowOff>
    </xdr:from>
    <xdr:to>
      <xdr:col>4</xdr:col>
      <xdr:colOff>317263</xdr:colOff>
      <xdr:row>270</xdr:row>
      <xdr:rowOff>165415</xdr:rowOff>
    </xdr:to>
    <xdr:cxnSp macro="">
      <xdr:nvCxnSpPr>
        <xdr:cNvPr id="86" name="Összekötő: szögletes 85">
          <a:extLst>
            <a:ext uri="{FF2B5EF4-FFF2-40B4-BE49-F238E27FC236}">
              <a16:creationId xmlns:a16="http://schemas.microsoft.com/office/drawing/2014/main" id="{2FC41303-8502-403B-BD42-8B6C1F770749}"/>
            </a:ext>
          </a:extLst>
        </xdr:cNvPr>
        <xdr:cNvCxnSpPr/>
      </xdr:nvCxnSpPr>
      <xdr:spPr>
        <a:xfrm rot="5400000">
          <a:off x="2551680" y="47815561"/>
          <a:ext cx="2145568" cy="182"/>
        </a:xfrm>
        <a:prstGeom prst="bentConnector3">
          <a:avLst>
            <a:gd name="adj1" fmla="val 50000"/>
          </a:avLst>
        </a:prstGeom>
        <a:ln w="57150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422892</xdr:colOff>
      <xdr:row>274</xdr:row>
      <xdr:rowOff>92156</xdr:rowOff>
    </xdr:from>
    <xdr:to>
      <xdr:col>19</xdr:col>
      <xdr:colOff>439947</xdr:colOff>
      <xdr:row>276</xdr:row>
      <xdr:rowOff>53027</xdr:rowOff>
    </xdr:to>
    <xdr:sp macro="" textlink="">
      <xdr:nvSpPr>
        <xdr:cNvPr id="87" name="Téglalap 86">
          <a:extLst>
            <a:ext uri="{FF2B5EF4-FFF2-40B4-BE49-F238E27FC236}">
              <a16:creationId xmlns:a16="http://schemas.microsoft.com/office/drawing/2014/main" id="{7FF6CEA5-C1BD-4176-93E7-1F7F6297FDEF}"/>
            </a:ext>
          </a:extLst>
        </xdr:cNvPr>
        <xdr:cNvSpPr/>
      </xdr:nvSpPr>
      <xdr:spPr>
        <a:xfrm>
          <a:off x="12436406" y="50617561"/>
          <a:ext cx="634892" cy="31555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18</xdr:col>
      <xdr:colOff>268892</xdr:colOff>
      <xdr:row>249</xdr:row>
      <xdr:rowOff>135108</xdr:rowOff>
    </xdr:from>
    <xdr:to>
      <xdr:col>19</xdr:col>
      <xdr:colOff>587714</xdr:colOff>
      <xdr:row>252</xdr:row>
      <xdr:rowOff>27022</xdr:rowOff>
    </xdr:to>
    <xdr:sp macro="" textlink="">
      <xdr:nvSpPr>
        <xdr:cNvPr id="88" name="Téglalap 87">
          <a:extLst>
            <a:ext uri="{FF2B5EF4-FFF2-40B4-BE49-F238E27FC236}">
              <a16:creationId xmlns:a16="http://schemas.microsoft.com/office/drawing/2014/main" id="{22B00755-4417-471A-BE89-DFCD0FEC22C7}"/>
            </a:ext>
          </a:extLst>
        </xdr:cNvPr>
        <xdr:cNvSpPr/>
      </xdr:nvSpPr>
      <xdr:spPr>
        <a:xfrm>
          <a:off x="12232562" y="45821331"/>
          <a:ext cx="933556" cy="41882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11</xdr:col>
      <xdr:colOff>548409</xdr:colOff>
      <xdr:row>253</xdr:row>
      <xdr:rowOff>158750</xdr:rowOff>
    </xdr:from>
    <xdr:to>
      <xdr:col>27</xdr:col>
      <xdr:colOff>274204</xdr:colOff>
      <xdr:row>262</xdr:row>
      <xdr:rowOff>43295</xdr:rowOff>
    </xdr:to>
    <xdr:sp macro="" textlink="">
      <xdr:nvSpPr>
        <xdr:cNvPr id="89" name="Téglalap 88">
          <a:extLst>
            <a:ext uri="{FF2B5EF4-FFF2-40B4-BE49-F238E27FC236}">
              <a16:creationId xmlns:a16="http://schemas.microsoft.com/office/drawing/2014/main" id="{6438FDB5-E4F8-403C-9489-45AE086A09B9}"/>
            </a:ext>
          </a:extLst>
        </xdr:cNvPr>
        <xdr:cNvSpPr/>
      </xdr:nvSpPr>
      <xdr:spPr>
        <a:xfrm>
          <a:off x="8255000" y="46239545"/>
          <a:ext cx="9654886" cy="144318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11</xdr:col>
      <xdr:colOff>527627</xdr:colOff>
      <xdr:row>277</xdr:row>
      <xdr:rowOff>166832</xdr:rowOff>
    </xdr:from>
    <xdr:to>
      <xdr:col>27</xdr:col>
      <xdr:colOff>274204</xdr:colOff>
      <xdr:row>289</xdr:row>
      <xdr:rowOff>115454</xdr:rowOff>
    </xdr:to>
    <xdr:sp macro="" textlink="">
      <xdr:nvSpPr>
        <xdr:cNvPr id="91" name="Téglalap 90">
          <a:extLst>
            <a:ext uri="{FF2B5EF4-FFF2-40B4-BE49-F238E27FC236}">
              <a16:creationId xmlns:a16="http://schemas.microsoft.com/office/drawing/2014/main" id="{53D57654-276A-49D1-A0DC-BDB4524857C1}"/>
            </a:ext>
          </a:extLst>
        </xdr:cNvPr>
        <xdr:cNvSpPr/>
      </xdr:nvSpPr>
      <xdr:spPr>
        <a:xfrm>
          <a:off x="8234218" y="50403991"/>
          <a:ext cx="9675668" cy="204123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 editAs="oneCell">
    <xdr:from>
      <xdr:col>1</xdr:col>
      <xdr:colOff>33419</xdr:colOff>
      <xdr:row>136</xdr:row>
      <xdr:rowOff>66842</xdr:rowOff>
    </xdr:from>
    <xdr:to>
      <xdr:col>16</xdr:col>
      <xdr:colOff>510726</xdr:colOff>
      <xdr:row>150</xdr:row>
      <xdr:rowOff>165158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F85DA0B2-CE39-DABE-3D3C-85C549BF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5328" y="24820297"/>
          <a:ext cx="10556489" cy="2707588"/>
        </a:xfrm>
        <a:prstGeom prst="rect">
          <a:avLst/>
        </a:prstGeom>
      </xdr:spPr>
    </xdr:pic>
    <xdr:clientData/>
  </xdr:twoCellAnchor>
  <xdr:twoCellAnchor>
    <xdr:from>
      <xdr:col>6</xdr:col>
      <xdr:colOff>602316</xdr:colOff>
      <xdr:row>136</xdr:row>
      <xdr:rowOff>144742</xdr:rowOff>
    </xdr:from>
    <xdr:to>
      <xdr:col>10</xdr:col>
      <xdr:colOff>546287</xdr:colOff>
      <xdr:row>138</xdr:row>
      <xdr:rowOff>18677</xdr:rowOff>
    </xdr:to>
    <xdr:sp macro="" textlink="">
      <xdr:nvSpPr>
        <xdr:cNvPr id="2" name="Téglalap 170">
          <a:extLst>
            <a:ext uri="{FF2B5EF4-FFF2-40B4-BE49-F238E27FC236}">
              <a16:creationId xmlns:a16="http://schemas.microsoft.com/office/drawing/2014/main" id="{78D94168-4004-4A5F-BCD9-A5B4238B4459}"/>
            </a:ext>
            <a:ext uri="{147F2762-F138-4A5C-976F-8EAC2B608ADB}">
              <a16:predDERef xmlns:a16="http://schemas.microsoft.com/office/drawing/2014/main" pred="{72A880AB-6E91-9AAF-0437-41227F2D5BB6}"/>
            </a:ext>
          </a:extLst>
        </xdr:cNvPr>
        <xdr:cNvSpPr/>
      </xdr:nvSpPr>
      <xdr:spPr>
        <a:xfrm>
          <a:off x="5131360" y="25287941"/>
          <a:ext cx="2474633" cy="22878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11</xdr:col>
      <xdr:colOff>38702</xdr:colOff>
      <xdr:row>136</xdr:row>
      <xdr:rowOff>144860</xdr:rowOff>
    </xdr:from>
    <xdr:to>
      <xdr:col>14</xdr:col>
      <xdr:colOff>312831</xdr:colOff>
      <xdr:row>137</xdr:row>
      <xdr:rowOff>177425</xdr:rowOff>
    </xdr:to>
    <xdr:sp macro="" textlink="">
      <xdr:nvSpPr>
        <xdr:cNvPr id="8" name="Téglalap 170">
          <a:extLst>
            <a:ext uri="{FF2B5EF4-FFF2-40B4-BE49-F238E27FC236}">
              <a16:creationId xmlns:a16="http://schemas.microsoft.com/office/drawing/2014/main" id="{1971CB44-B10A-443E-9D34-737D5A301313}"/>
            </a:ext>
            <a:ext uri="{147F2762-F138-4A5C-976F-8EAC2B608ADB}">
              <a16:predDERef xmlns:a16="http://schemas.microsoft.com/office/drawing/2014/main" pred="{72A880AB-6E91-9AAF-0437-41227F2D5BB6}"/>
            </a:ext>
          </a:extLst>
        </xdr:cNvPr>
        <xdr:cNvSpPr/>
      </xdr:nvSpPr>
      <xdr:spPr>
        <a:xfrm>
          <a:off x="7714731" y="25288059"/>
          <a:ext cx="2123100" cy="20999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</xdr:col>
      <xdr:colOff>884554</xdr:colOff>
      <xdr:row>134</xdr:row>
      <xdr:rowOff>47429</xdr:rowOff>
    </xdr:from>
    <xdr:to>
      <xdr:col>8</xdr:col>
      <xdr:colOff>524127</xdr:colOff>
      <xdr:row>136</xdr:row>
      <xdr:rowOff>30238</xdr:rowOff>
    </xdr:to>
    <xdr:cxnSp macro="">
      <xdr:nvCxnSpPr>
        <xdr:cNvPr id="12" name="Összekötő: szögletes 11">
          <a:extLst>
            <a:ext uri="{FF2B5EF4-FFF2-40B4-BE49-F238E27FC236}">
              <a16:creationId xmlns:a16="http://schemas.microsoft.com/office/drawing/2014/main" id="{77CA7D71-F6C6-4149-92CA-46B3897ECE82}"/>
            </a:ext>
          </a:extLst>
        </xdr:cNvPr>
        <xdr:cNvCxnSpPr/>
      </xdr:nvCxnSpPr>
      <xdr:spPr>
        <a:xfrm>
          <a:off x="1499395" y="24926662"/>
          <a:ext cx="4840526" cy="338946"/>
        </a:xfrm>
        <a:prstGeom prst="bentConnector3">
          <a:avLst>
            <a:gd name="adj1" fmla="val 9997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1160241</xdr:colOff>
      <xdr:row>133</xdr:row>
      <xdr:rowOff>103674</xdr:rowOff>
    </xdr:from>
    <xdr:to>
      <xdr:col>12</xdr:col>
      <xdr:colOff>566720</xdr:colOff>
      <xdr:row>136</xdr:row>
      <xdr:rowOff>13656</xdr:rowOff>
    </xdr:to>
    <xdr:cxnSp macro="">
      <xdr:nvCxnSpPr>
        <xdr:cNvPr id="13" name="Összekötő: szögletes 12">
          <a:extLst>
            <a:ext uri="{FF2B5EF4-FFF2-40B4-BE49-F238E27FC236}">
              <a16:creationId xmlns:a16="http://schemas.microsoft.com/office/drawing/2014/main" id="{8907A914-3300-4A2B-94EB-E76882B69099}"/>
            </a:ext>
          </a:extLst>
        </xdr:cNvPr>
        <xdr:cNvCxnSpPr/>
      </xdr:nvCxnSpPr>
      <xdr:spPr>
        <a:xfrm>
          <a:off x="1774757" y="24752599"/>
          <a:ext cx="7067447" cy="442562"/>
        </a:xfrm>
        <a:prstGeom prst="bentConnector3">
          <a:avLst>
            <a:gd name="adj1" fmla="val 99966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588817</xdr:colOff>
      <xdr:row>161</xdr:row>
      <xdr:rowOff>67400</xdr:rowOff>
    </xdr:from>
    <xdr:to>
      <xdr:col>19</xdr:col>
      <xdr:colOff>330967</xdr:colOff>
      <xdr:row>169</xdr:row>
      <xdr:rowOff>67946</xdr:rowOff>
    </xdr:to>
    <xdr:pic>
      <xdr:nvPicPr>
        <xdr:cNvPr id="69" name="Kép 68">
          <a:extLst>
            <a:ext uri="{FF2B5EF4-FFF2-40B4-BE49-F238E27FC236}">
              <a16:creationId xmlns:a16="http://schemas.microsoft.com/office/drawing/2014/main" id="{A167CD35-2A4B-6DC0-8EE7-35085A53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8817" y="29832113"/>
          <a:ext cx="12288874" cy="1401925"/>
        </a:xfrm>
        <a:prstGeom prst="rect">
          <a:avLst/>
        </a:prstGeom>
      </xdr:spPr>
    </xdr:pic>
    <xdr:clientData/>
  </xdr:twoCellAnchor>
  <xdr:twoCellAnchor>
    <xdr:from>
      <xdr:col>12</xdr:col>
      <xdr:colOff>451394</xdr:colOff>
      <xdr:row>161</xdr:row>
      <xdr:rowOff>134376</xdr:rowOff>
    </xdr:from>
    <xdr:to>
      <xdr:col>17</xdr:col>
      <xdr:colOff>473362</xdr:colOff>
      <xdr:row>163</xdr:row>
      <xdr:rowOff>62057</xdr:rowOff>
    </xdr:to>
    <xdr:sp macro="" textlink="">
      <xdr:nvSpPr>
        <xdr:cNvPr id="29" name="Téglalap 170">
          <a:extLst>
            <a:ext uri="{FF2B5EF4-FFF2-40B4-BE49-F238E27FC236}">
              <a16:creationId xmlns:a16="http://schemas.microsoft.com/office/drawing/2014/main" id="{D9324318-9EE5-4638-BF20-388243B1D3C2}"/>
            </a:ext>
            <a:ext uri="{147F2762-F138-4A5C-976F-8EAC2B608ADB}">
              <a16:predDERef xmlns:a16="http://schemas.microsoft.com/office/drawing/2014/main" pred="{72A880AB-6E91-9AAF-0437-41227F2D5BB6}"/>
            </a:ext>
          </a:extLst>
        </xdr:cNvPr>
        <xdr:cNvSpPr/>
      </xdr:nvSpPr>
      <xdr:spPr>
        <a:xfrm>
          <a:off x="8769894" y="29892064"/>
          <a:ext cx="3117593" cy="27693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7</xdr:col>
      <xdr:colOff>552838</xdr:colOff>
      <xdr:row>161</xdr:row>
      <xdr:rowOff>135659</xdr:rowOff>
    </xdr:from>
    <xdr:to>
      <xdr:col>12</xdr:col>
      <xdr:colOff>352135</xdr:colOff>
      <xdr:row>163</xdr:row>
      <xdr:rowOff>71611</xdr:rowOff>
    </xdr:to>
    <xdr:sp macro="" textlink="">
      <xdr:nvSpPr>
        <xdr:cNvPr id="30" name="Téglalap 170">
          <a:extLst>
            <a:ext uri="{FF2B5EF4-FFF2-40B4-BE49-F238E27FC236}">
              <a16:creationId xmlns:a16="http://schemas.microsoft.com/office/drawing/2014/main" id="{C94C0715-1612-4F7C-B058-F0264C834225}"/>
            </a:ext>
            <a:ext uri="{147F2762-F138-4A5C-976F-8EAC2B608ADB}">
              <a16:predDERef xmlns:a16="http://schemas.microsoft.com/office/drawing/2014/main" pred="{72A880AB-6E91-9AAF-0437-41227F2D5BB6}"/>
            </a:ext>
          </a:extLst>
        </xdr:cNvPr>
        <xdr:cNvSpPr/>
      </xdr:nvSpPr>
      <xdr:spPr>
        <a:xfrm>
          <a:off x="5775713" y="29893347"/>
          <a:ext cx="2894922" cy="28520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3</xdr:col>
      <xdr:colOff>26433</xdr:colOff>
      <xdr:row>158</xdr:row>
      <xdr:rowOff>171</xdr:rowOff>
    </xdr:from>
    <xdr:to>
      <xdr:col>10</xdr:col>
      <xdr:colOff>223108</xdr:colOff>
      <xdr:row>161</xdr:row>
      <xdr:rowOff>102973</xdr:rowOff>
    </xdr:to>
    <xdr:cxnSp macro="">
      <xdr:nvCxnSpPr>
        <xdr:cNvPr id="31" name="Összekötő: szögletes 30">
          <a:extLst>
            <a:ext uri="{FF2B5EF4-FFF2-40B4-BE49-F238E27FC236}">
              <a16:creationId xmlns:a16="http://schemas.microsoft.com/office/drawing/2014/main" id="{E20FE109-EF25-4BD9-94D9-3E32CE831012}"/>
            </a:ext>
          </a:extLst>
        </xdr:cNvPr>
        <xdr:cNvCxnSpPr/>
      </xdr:nvCxnSpPr>
      <xdr:spPr>
        <a:xfrm>
          <a:off x="2708021" y="29407536"/>
          <a:ext cx="4581607" cy="630538"/>
        </a:xfrm>
        <a:prstGeom prst="bentConnector3">
          <a:avLst>
            <a:gd name="adj1" fmla="val 100008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274363</xdr:colOff>
      <xdr:row>159</xdr:row>
      <xdr:rowOff>845</xdr:rowOff>
    </xdr:from>
    <xdr:to>
      <xdr:col>15</xdr:col>
      <xdr:colOff>283176</xdr:colOff>
      <xdr:row>161</xdr:row>
      <xdr:rowOff>124426</xdr:rowOff>
    </xdr:to>
    <xdr:cxnSp macro="">
      <xdr:nvCxnSpPr>
        <xdr:cNvPr id="32" name="Összekötő: szögletes 31">
          <a:extLst>
            <a:ext uri="{FF2B5EF4-FFF2-40B4-BE49-F238E27FC236}">
              <a16:creationId xmlns:a16="http://schemas.microsoft.com/office/drawing/2014/main" id="{4F8AAEE0-ABE4-4351-9855-D354B4FD9111}"/>
            </a:ext>
          </a:extLst>
        </xdr:cNvPr>
        <xdr:cNvCxnSpPr/>
      </xdr:nvCxnSpPr>
      <xdr:spPr>
        <a:xfrm>
          <a:off x="2338113" y="29584122"/>
          <a:ext cx="8100772" cy="475405"/>
        </a:xfrm>
        <a:prstGeom prst="bentConnector3">
          <a:avLst>
            <a:gd name="adj1" fmla="val 9998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561200</xdr:colOff>
      <xdr:row>165</xdr:row>
      <xdr:rowOff>67582</xdr:rowOff>
    </xdr:from>
    <xdr:to>
      <xdr:col>21</xdr:col>
      <xdr:colOff>37658</xdr:colOff>
      <xdr:row>165</xdr:row>
      <xdr:rowOff>67764</xdr:rowOff>
    </xdr:to>
    <xdr:cxnSp macro="">
      <xdr:nvCxnSpPr>
        <xdr:cNvPr id="45" name="Összekötő: szögletes 44">
          <a:extLst>
            <a:ext uri="{FF2B5EF4-FFF2-40B4-BE49-F238E27FC236}">
              <a16:creationId xmlns:a16="http://schemas.microsoft.com/office/drawing/2014/main" id="{7D37C9FF-D318-4381-8F0B-C36E1C43A90A}"/>
            </a:ext>
          </a:extLst>
        </xdr:cNvPr>
        <xdr:cNvCxnSpPr/>
      </xdr:nvCxnSpPr>
      <xdr:spPr>
        <a:xfrm>
          <a:off x="13107924" y="30532984"/>
          <a:ext cx="702665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570207</xdr:colOff>
      <xdr:row>183</xdr:row>
      <xdr:rowOff>77755</xdr:rowOff>
    </xdr:from>
    <xdr:to>
      <xdr:col>15</xdr:col>
      <xdr:colOff>332495</xdr:colOff>
      <xdr:row>202</xdr:row>
      <xdr:rowOff>108212</xdr:rowOff>
    </xdr:to>
    <xdr:pic>
      <xdr:nvPicPr>
        <xdr:cNvPr id="76" name="Kép 75">
          <a:extLst>
            <a:ext uri="{FF2B5EF4-FFF2-40B4-BE49-F238E27FC236}">
              <a16:creationId xmlns:a16="http://schemas.microsoft.com/office/drawing/2014/main" id="{DFD6ED6D-D66D-A297-2A64-58BC239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207" y="33998008"/>
          <a:ext cx="9938364" cy="3390331"/>
        </a:xfrm>
        <a:prstGeom prst="rect">
          <a:avLst/>
        </a:prstGeom>
      </xdr:spPr>
    </xdr:pic>
    <xdr:clientData/>
  </xdr:twoCellAnchor>
  <xdr:twoCellAnchor>
    <xdr:from>
      <xdr:col>9</xdr:col>
      <xdr:colOff>488968</xdr:colOff>
      <xdr:row>180</xdr:row>
      <xdr:rowOff>160165</xdr:rowOff>
    </xdr:from>
    <xdr:to>
      <xdr:col>9</xdr:col>
      <xdr:colOff>489150</xdr:colOff>
      <xdr:row>183</xdr:row>
      <xdr:rowOff>97659</xdr:rowOff>
    </xdr:to>
    <xdr:cxnSp macro="">
      <xdr:nvCxnSpPr>
        <xdr:cNvPr id="21" name="Összekötő: szögletes 20">
          <a:extLst>
            <a:ext uri="{FF2B5EF4-FFF2-40B4-BE49-F238E27FC236}">
              <a16:creationId xmlns:a16="http://schemas.microsoft.com/office/drawing/2014/main" id="{E6CC1CED-81A3-4F18-85CD-700EB52DC4C5}"/>
            </a:ext>
          </a:extLst>
        </xdr:cNvPr>
        <xdr:cNvCxnSpPr/>
      </xdr:nvCxnSpPr>
      <xdr:spPr>
        <a:xfrm rot="5400000">
          <a:off x="6717591" y="33783821"/>
          <a:ext cx="468000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260388</xdr:colOff>
      <xdr:row>193</xdr:row>
      <xdr:rowOff>5736</xdr:rowOff>
    </xdr:from>
    <xdr:to>
      <xdr:col>20</xdr:col>
      <xdr:colOff>339996</xdr:colOff>
      <xdr:row>193</xdr:row>
      <xdr:rowOff>5918</xdr:rowOff>
    </xdr:to>
    <xdr:cxnSp macro="">
      <xdr:nvCxnSpPr>
        <xdr:cNvPr id="33" name="Összekötő: szögletes 32">
          <a:extLst>
            <a:ext uri="{FF2B5EF4-FFF2-40B4-BE49-F238E27FC236}">
              <a16:creationId xmlns:a16="http://schemas.microsoft.com/office/drawing/2014/main" id="{DA1D46AD-0312-4BD5-9674-1D0D5661CB61}"/>
            </a:ext>
          </a:extLst>
        </xdr:cNvPr>
        <xdr:cNvCxnSpPr/>
      </xdr:nvCxnSpPr>
      <xdr:spPr>
        <a:xfrm>
          <a:off x="10930878" y="35354069"/>
          <a:ext cx="2520000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559067</xdr:colOff>
      <xdr:row>183</xdr:row>
      <xdr:rowOff>160880</xdr:rowOff>
    </xdr:from>
    <xdr:to>
      <xdr:col>12</xdr:col>
      <xdr:colOff>16076</xdr:colOff>
      <xdr:row>185</xdr:row>
      <xdr:rowOff>80381</xdr:rowOff>
    </xdr:to>
    <xdr:sp macro="" textlink="">
      <xdr:nvSpPr>
        <xdr:cNvPr id="77" name="Téglalap 170">
          <a:extLst>
            <a:ext uri="{FF2B5EF4-FFF2-40B4-BE49-F238E27FC236}">
              <a16:creationId xmlns:a16="http://schemas.microsoft.com/office/drawing/2014/main" id="{DA180F21-CC7E-4BF0-A8E8-7654E25A5746}"/>
            </a:ext>
            <a:ext uri="{147F2762-F138-4A5C-976F-8EAC2B608ADB}">
              <a16:predDERef xmlns:a16="http://schemas.microsoft.com/office/drawing/2014/main" pred="{72A880AB-6E91-9AAF-0437-41227F2D5BB6}"/>
            </a:ext>
          </a:extLst>
        </xdr:cNvPr>
        <xdr:cNvSpPr/>
      </xdr:nvSpPr>
      <xdr:spPr>
        <a:xfrm>
          <a:off x="5783751" y="34081133"/>
          <a:ext cx="2551629" cy="27317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0</xdr:col>
      <xdr:colOff>74173</xdr:colOff>
      <xdr:row>308</xdr:row>
      <xdr:rowOff>124723</xdr:rowOff>
    </xdr:from>
    <xdr:to>
      <xdr:col>0</xdr:col>
      <xdr:colOff>588050</xdr:colOff>
      <xdr:row>311</xdr:row>
      <xdr:rowOff>88734</xdr:rowOff>
    </xdr:to>
    <xdr:sp macro="" textlink="">
      <xdr:nvSpPr>
        <xdr:cNvPr id="78" name="Ellipszis 77">
          <a:extLst>
            <a:ext uri="{FF2B5EF4-FFF2-40B4-BE49-F238E27FC236}">
              <a16:creationId xmlns:a16="http://schemas.microsoft.com/office/drawing/2014/main" id="{C333F336-E9FD-413D-8039-F64CA9A33F2B}"/>
            </a:ext>
          </a:extLst>
        </xdr:cNvPr>
        <xdr:cNvSpPr/>
      </xdr:nvSpPr>
      <xdr:spPr>
        <a:xfrm>
          <a:off x="74173" y="57274723"/>
          <a:ext cx="513877" cy="497411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I.</a:t>
          </a:r>
        </a:p>
      </xdr:txBody>
    </xdr:sp>
    <xdr:clientData/>
  </xdr:twoCellAnchor>
  <xdr:twoCellAnchor>
    <xdr:from>
      <xdr:col>1</xdr:col>
      <xdr:colOff>8812</xdr:colOff>
      <xdr:row>308</xdr:row>
      <xdr:rowOff>162508</xdr:rowOff>
    </xdr:from>
    <xdr:to>
      <xdr:col>12</xdr:col>
      <xdr:colOff>596900</xdr:colOff>
      <xdr:row>314</xdr:row>
      <xdr:rowOff>139700</xdr:rowOff>
    </xdr:to>
    <xdr:sp macro="" textlink="">
      <xdr:nvSpPr>
        <xdr:cNvPr id="464" name="Szövegdoboz 78">
          <a:extLst>
            <a:ext uri="{FF2B5EF4-FFF2-40B4-BE49-F238E27FC236}">
              <a16:creationId xmlns:a16="http://schemas.microsoft.com/office/drawing/2014/main" id="{EBC9051A-FD8D-46AE-B2D7-FA02C0DB5B15}"/>
            </a:ext>
          </a:extLst>
        </xdr:cNvPr>
        <xdr:cNvSpPr txBox="1"/>
      </xdr:nvSpPr>
      <xdr:spPr>
        <a:xfrm>
          <a:off x="621400" y="57461920"/>
          <a:ext cx="8230500" cy="105295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Meghatározott értéknél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nagyobb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mennyiségek szűrése</a:t>
          </a:r>
        </a:p>
        <a:p>
          <a:pPr fontAlgn="t"/>
          <a:endParaRPr lang="hu-HU" sz="13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t"/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Első példánkban azokat a rendeléseket szeretnénk kigyűjteni, amelyeknél a megrendelt termékek mennyisége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meghaladja a 4 darabot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8812</xdr:colOff>
      <xdr:row>317</xdr:row>
      <xdr:rowOff>63500</xdr:rowOff>
    </xdr:from>
    <xdr:to>
      <xdr:col>14</xdr:col>
      <xdr:colOff>339012</xdr:colOff>
      <xdr:row>338</xdr:row>
      <xdr:rowOff>103211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5EF57F9D-3AEB-7B94-DC44-358838DB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8693" y="59315048"/>
          <a:ext cx="9280676" cy="3849711"/>
        </a:xfrm>
        <a:prstGeom prst="rect">
          <a:avLst/>
        </a:prstGeom>
      </xdr:spPr>
    </xdr:pic>
    <xdr:clientData/>
  </xdr:twoCellAnchor>
  <xdr:twoCellAnchor>
    <xdr:from>
      <xdr:col>7</xdr:col>
      <xdr:colOff>535030</xdr:colOff>
      <xdr:row>317</xdr:row>
      <xdr:rowOff>112059</xdr:rowOff>
    </xdr:from>
    <xdr:to>
      <xdr:col>10</xdr:col>
      <xdr:colOff>612587</xdr:colOff>
      <xdr:row>319</xdr:row>
      <xdr:rowOff>112059</xdr:rowOff>
    </xdr:to>
    <xdr:sp macro="" textlink="">
      <xdr:nvSpPr>
        <xdr:cNvPr id="11" name="Téglalap 10">
          <a:extLst>
            <a:ext uri="{FF2B5EF4-FFF2-40B4-BE49-F238E27FC236}">
              <a16:creationId xmlns:a16="http://schemas.microsoft.com/office/drawing/2014/main" id="{300F0C36-BDE1-4DA9-9651-10C5D575A686}"/>
            </a:ext>
          </a:extLst>
        </xdr:cNvPr>
        <xdr:cNvSpPr/>
      </xdr:nvSpPr>
      <xdr:spPr>
        <a:xfrm>
          <a:off x="5727089" y="59025118"/>
          <a:ext cx="1915322" cy="358588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4</xdr:col>
      <xdr:colOff>302381</xdr:colOff>
      <xdr:row>313</xdr:row>
      <xdr:rowOff>75596</xdr:rowOff>
    </xdr:from>
    <xdr:to>
      <xdr:col>9</xdr:col>
      <xdr:colOff>413133</xdr:colOff>
      <xdr:row>317</xdr:row>
      <xdr:rowOff>30602</xdr:rowOff>
    </xdr:to>
    <xdr:cxnSp macro="">
      <xdr:nvCxnSpPr>
        <xdr:cNvPr id="15" name="Összekötő: szögletes 14">
          <a:extLst>
            <a:ext uri="{FF2B5EF4-FFF2-40B4-BE49-F238E27FC236}">
              <a16:creationId xmlns:a16="http://schemas.microsoft.com/office/drawing/2014/main" id="{0DF23BF6-C274-4246-8035-E9BD236692E4}"/>
            </a:ext>
          </a:extLst>
        </xdr:cNvPr>
        <xdr:cNvCxnSpPr/>
      </xdr:nvCxnSpPr>
      <xdr:spPr>
        <a:xfrm>
          <a:off x="3590774" y="58745060"/>
          <a:ext cx="3240395" cy="680721"/>
        </a:xfrm>
        <a:prstGeom prst="bentConnector3">
          <a:avLst>
            <a:gd name="adj1" fmla="val 99971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58186</xdr:colOff>
      <xdr:row>318</xdr:row>
      <xdr:rowOff>22797</xdr:rowOff>
    </xdr:from>
    <xdr:to>
      <xdr:col>25</xdr:col>
      <xdr:colOff>474582</xdr:colOff>
      <xdr:row>337</xdr:row>
      <xdr:rowOff>143914</xdr:rowOff>
    </xdr:to>
    <xdr:sp macro="" textlink="">
      <xdr:nvSpPr>
        <xdr:cNvPr id="151" name="Szövegdoboz 39">
          <a:extLst>
            <a:ext uri="{FF2B5EF4-FFF2-40B4-BE49-F238E27FC236}">
              <a16:creationId xmlns:a16="http://schemas.microsoft.com/office/drawing/2014/main" id="{C9985328-241A-4435-8D45-A81B857679F2}"/>
            </a:ext>
          </a:extLst>
        </xdr:cNvPr>
        <xdr:cNvSpPr txBox="1"/>
      </xdr:nvSpPr>
      <xdr:spPr>
        <a:xfrm>
          <a:off x="13944633" y="60130560"/>
          <a:ext cx="2889554" cy="3613617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minden olyan rendelést megjelenít, amelynél a Mennyiség oszlop értéke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nagyobb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4-nél. A 4 darabos rendelések nem kerülnek be az eredménylistába, mivel a &gt; relációs jel kizárólag a megadott határértéknél nagyobb értékeket fogadja el.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467940</xdr:colOff>
      <xdr:row>327</xdr:row>
      <xdr:rowOff>173979</xdr:rowOff>
    </xdr:from>
    <xdr:to>
      <xdr:col>19</xdr:col>
      <xdr:colOff>547548</xdr:colOff>
      <xdr:row>327</xdr:row>
      <xdr:rowOff>174161</xdr:rowOff>
    </xdr:to>
    <xdr:cxnSp macro="">
      <xdr:nvCxnSpPr>
        <xdr:cNvPr id="58" name="Összekötő: szögletes 57">
          <a:extLst>
            <a:ext uri="{FF2B5EF4-FFF2-40B4-BE49-F238E27FC236}">
              <a16:creationId xmlns:a16="http://schemas.microsoft.com/office/drawing/2014/main" id="{2D961C49-D324-4645-ADF2-A62E59C5EAC5}"/>
            </a:ext>
          </a:extLst>
        </xdr:cNvPr>
        <xdr:cNvCxnSpPr/>
      </xdr:nvCxnSpPr>
      <xdr:spPr>
        <a:xfrm>
          <a:off x="10644651" y="61936084"/>
          <a:ext cx="2552765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593178</xdr:colOff>
      <xdr:row>342</xdr:row>
      <xdr:rowOff>96725</xdr:rowOff>
    </xdr:from>
    <xdr:to>
      <xdr:col>12</xdr:col>
      <xdr:colOff>569786</xdr:colOff>
      <xdr:row>348</xdr:row>
      <xdr:rowOff>73918</xdr:rowOff>
    </xdr:to>
    <xdr:sp macro="" textlink="">
      <xdr:nvSpPr>
        <xdr:cNvPr id="478" name="Szövegdoboz 58">
          <a:extLst>
            <a:ext uri="{FF2B5EF4-FFF2-40B4-BE49-F238E27FC236}">
              <a16:creationId xmlns:a16="http://schemas.microsoft.com/office/drawing/2014/main" id="{DC2DF64D-DB21-453C-8678-E7D1BCCADBC5}"/>
            </a:ext>
          </a:extLst>
        </xdr:cNvPr>
        <xdr:cNvSpPr txBox="1"/>
      </xdr:nvSpPr>
      <xdr:spPr>
        <a:xfrm>
          <a:off x="593178" y="64488167"/>
          <a:ext cx="8219396" cy="1076232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Meghatározott értéket elérő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rendelések szűrése</a:t>
          </a:r>
        </a:p>
        <a:p>
          <a:pPr fontAlgn="t"/>
          <a:endParaRPr lang="hu-HU" sz="13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t"/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Második példánkban</a:t>
          </a:r>
          <a:r>
            <a:rPr lang="hu-HU" sz="13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azokat a rendeléseket szeretnénk megjeleníteni, amelyek teljes értéke </a:t>
          </a:r>
          <a:r>
            <a:rPr lang="hu-HU" sz="13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eléri vagy meghaladja</a:t>
          </a:r>
          <a:r>
            <a:rPr lang="hu-HU" sz="13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az 50 000 forintot.</a:t>
          </a: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46239</xdr:colOff>
      <xdr:row>341</xdr:row>
      <xdr:rowOff>151696</xdr:rowOff>
    </xdr:from>
    <xdr:to>
      <xdr:col>0</xdr:col>
      <xdr:colOff>543039</xdr:colOff>
      <xdr:row>344</xdr:row>
      <xdr:rowOff>123349</xdr:rowOff>
    </xdr:to>
    <xdr:sp macro="" textlink="">
      <xdr:nvSpPr>
        <xdr:cNvPr id="70" name="Ellipszis 69">
          <a:extLst>
            <a:ext uri="{FF2B5EF4-FFF2-40B4-BE49-F238E27FC236}">
              <a16:creationId xmlns:a16="http://schemas.microsoft.com/office/drawing/2014/main" id="{66B731E3-5F93-4E42-A324-2B9F7DA3FEE6}"/>
            </a:ext>
          </a:extLst>
        </xdr:cNvPr>
        <xdr:cNvSpPr/>
      </xdr:nvSpPr>
      <xdr:spPr>
        <a:xfrm>
          <a:off x="46239" y="63376529"/>
          <a:ext cx="496800" cy="511403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II.</a:t>
          </a:r>
        </a:p>
      </xdr:txBody>
    </xdr:sp>
    <xdr:clientData/>
  </xdr:twoCellAnchor>
  <xdr:twoCellAnchor editAs="oneCell">
    <xdr:from>
      <xdr:col>0</xdr:col>
      <xdr:colOff>580966</xdr:colOff>
      <xdr:row>349</xdr:row>
      <xdr:rowOff>156043</xdr:rowOff>
    </xdr:from>
    <xdr:to>
      <xdr:col>14</xdr:col>
      <xdr:colOff>308254</xdr:colOff>
      <xdr:row>366</xdr:row>
      <xdr:rowOff>58351</xdr:rowOff>
    </xdr:to>
    <xdr:pic>
      <xdr:nvPicPr>
        <xdr:cNvPr id="71" name="Kép 70">
          <a:extLst>
            <a:ext uri="{FF2B5EF4-FFF2-40B4-BE49-F238E27FC236}">
              <a16:creationId xmlns:a16="http://schemas.microsoft.com/office/drawing/2014/main" id="{BF43CD8F-4F84-F8CF-2F87-128FD2CDE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0966" y="65829697"/>
          <a:ext cx="9191230" cy="3016250"/>
        </a:xfrm>
        <a:prstGeom prst="rect">
          <a:avLst/>
        </a:prstGeom>
      </xdr:spPr>
    </xdr:pic>
    <xdr:clientData/>
  </xdr:twoCellAnchor>
  <xdr:twoCellAnchor>
    <xdr:from>
      <xdr:col>15</xdr:col>
      <xdr:colOff>454488</xdr:colOff>
      <xdr:row>358</xdr:row>
      <xdr:rowOff>15519</xdr:rowOff>
    </xdr:from>
    <xdr:to>
      <xdr:col>19</xdr:col>
      <xdr:colOff>534096</xdr:colOff>
      <xdr:row>358</xdr:row>
      <xdr:rowOff>15701</xdr:rowOff>
    </xdr:to>
    <xdr:cxnSp macro="">
      <xdr:nvCxnSpPr>
        <xdr:cNvPr id="72" name="Összekötő: szögletes 71">
          <a:extLst>
            <a:ext uri="{FF2B5EF4-FFF2-40B4-BE49-F238E27FC236}">
              <a16:creationId xmlns:a16="http://schemas.microsoft.com/office/drawing/2014/main" id="{C16BDC0C-E923-4648-93D6-BAFBAE2F522F}"/>
            </a:ext>
          </a:extLst>
        </xdr:cNvPr>
        <xdr:cNvCxnSpPr/>
      </xdr:nvCxnSpPr>
      <xdr:spPr>
        <a:xfrm>
          <a:off x="10631199" y="67475914"/>
          <a:ext cx="2552765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62042</xdr:colOff>
      <xdr:row>348</xdr:row>
      <xdr:rowOff>46638</xdr:rowOff>
    </xdr:from>
    <xdr:to>
      <xdr:col>25</xdr:col>
      <xdr:colOff>470726</xdr:colOff>
      <xdr:row>367</xdr:row>
      <xdr:rowOff>167756</xdr:rowOff>
    </xdr:to>
    <xdr:sp macro="" textlink="">
      <xdr:nvSpPr>
        <xdr:cNvPr id="159" name="Szövegdoboz 73">
          <a:extLst>
            <a:ext uri="{FF2B5EF4-FFF2-40B4-BE49-F238E27FC236}">
              <a16:creationId xmlns:a16="http://schemas.microsoft.com/office/drawing/2014/main" id="{DEDD532C-FE85-44ED-8660-ED907FF70E19}"/>
            </a:ext>
          </a:extLst>
        </xdr:cNvPr>
        <xdr:cNvSpPr txBox="1"/>
      </xdr:nvSpPr>
      <xdr:spPr>
        <a:xfrm>
          <a:off x="13948489" y="65668875"/>
          <a:ext cx="2881842" cy="3613618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minden olyan rendelést visszaad, amelynek teljes értéke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legalább 50 000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forint. Ebben az esetben az 50 000 forinttal pontosan megegyező és az annál nagyobb rendelési értékek egyaránt megfelelnek a feltételnek.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7</xdr:col>
      <xdr:colOff>499893</xdr:colOff>
      <xdr:row>350</xdr:row>
      <xdr:rowOff>16884</xdr:rowOff>
    </xdr:from>
    <xdr:to>
      <xdr:col>11</xdr:col>
      <xdr:colOff>371542</xdr:colOff>
      <xdr:row>352</xdr:row>
      <xdr:rowOff>13511</xdr:rowOff>
    </xdr:to>
    <xdr:sp macro="" textlink="">
      <xdr:nvSpPr>
        <xdr:cNvPr id="75" name="Téglalap 74">
          <a:extLst>
            <a:ext uri="{FF2B5EF4-FFF2-40B4-BE49-F238E27FC236}">
              <a16:creationId xmlns:a16="http://schemas.microsoft.com/office/drawing/2014/main" id="{C5F8AB84-3F7B-4D51-A90C-186F561C43AC}"/>
            </a:ext>
          </a:extLst>
        </xdr:cNvPr>
        <xdr:cNvSpPr/>
      </xdr:nvSpPr>
      <xdr:spPr>
        <a:xfrm>
          <a:off x="5701489" y="63618214"/>
          <a:ext cx="2330585" cy="347903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10</xdr:col>
      <xdr:colOff>303989</xdr:colOff>
      <xdr:row>346</xdr:row>
      <xdr:rowOff>114840</xdr:rowOff>
    </xdr:from>
    <xdr:to>
      <xdr:col>10</xdr:col>
      <xdr:colOff>486383</xdr:colOff>
      <xdr:row>349</xdr:row>
      <xdr:rowOff>141862</xdr:rowOff>
    </xdr:to>
    <xdr:cxnSp macro="">
      <xdr:nvCxnSpPr>
        <xdr:cNvPr id="82" name="Összekötő: szögletes 81">
          <a:extLst>
            <a:ext uri="{FF2B5EF4-FFF2-40B4-BE49-F238E27FC236}">
              <a16:creationId xmlns:a16="http://schemas.microsoft.com/office/drawing/2014/main" id="{EE917B67-374B-40F5-9596-40CE1AA623F7}"/>
            </a:ext>
          </a:extLst>
        </xdr:cNvPr>
        <xdr:cNvCxnSpPr/>
      </xdr:nvCxnSpPr>
      <xdr:spPr>
        <a:xfrm rot="5400000">
          <a:off x="7164016" y="63199388"/>
          <a:ext cx="553936" cy="18239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593177</xdr:colOff>
      <xdr:row>370</xdr:row>
      <xdr:rowOff>54342</xdr:rowOff>
    </xdr:from>
    <xdr:to>
      <xdr:col>12</xdr:col>
      <xdr:colOff>569785</xdr:colOff>
      <xdr:row>379</xdr:row>
      <xdr:rowOff>115705</xdr:rowOff>
    </xdr:to>
    <xdr:sp macro="" textlink="">
      <xdr:nvSpPr>
        <xdr:cNvPr id="490" name="Szövegdoboz 91">
          <a:extLst>
            <a:ext uri="{FF2B5EF4-FFF2-40B4-BE49-F238E27FC236}">
              <a16:creationId xmlns:a16="http://schemas.microsoft.com/office/drawing/2014/main" id="{3965DDA9-95AA-4A85-BF5A-A5BEC082106F}"/>
            </a:ext>
          </a:extLst>
        </xdr:cNvPr>
        <xdr:cNvSpPr txBox="1"/>
      </xdr:nvSpPr>
      <xdr:spPr>
        <a:xfrm>
          <a:off x="593177" y="67658323"/>
          <a:ext cx="8219849" cy="1648863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fontAlgn="t"/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Két számérték közé eső 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találatok szűrése</a:t>
          </a:r>
        </a:p>
        <a:p>
          <a:pPr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t"/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numerikus feltételeket össze is kapcsolhatjuk egymással. Harmadik példánkban azokat a rendeléseket szeretnénk megjeleníteni, amelyeknél a rendelt mennyiség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legalább 4, de legfeljebb 8 darab</a:t>
          </a: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t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Mivel mindkét feltételnek egyszerre kell teljesülnie, a két logikai vizsgálatot a korábban bemutatott </a:t>
          </a:r>
          <a:r>
            <a:rPr lang="hu-HU" sz="12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jellel kapcsoljuk össze.</a:t>
          </a:r>
        </a:p>
        <a:p>
          <a:pPr fontAlgn="t"/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l"/>
          <a:endParaRPr lang="hu-HU" sz="1200" b="1" baseline="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54091</xdr:colOff>
      <xdr:row>369</xdr:row>
      <xdr:rowOff>143731</xdr:rowOff>
    </xdr:from>
    <xdr:to>
      <xdr:col>0</xdr:col>
      <xdr:colOff>550891</xdr:colOff>
      <xdr:row>372</xdr:row>
      <xdr:rowOff>129433</xdr:rowOff>
    </xdr:to>
    <xdr:sp macro="" textlink="">
      <xdr:nvSpPr>
        <xdr:cNvPr id="93" name="Ellipszis 92">
          <a:extLst>
            <a:ext uri="{FF2B5EF4-FFF2-40B4-BE49-F238E27FC236}">
              <a16:creationId xmlns:a16="http://schemas.microsoft.com/office/drawing/2014/main" id="{EFDB20FA-372A-4CB1-9038-7B55019A888E}"/>
            </a:ext>
          </a:extLst>
        </xdr:cNvPr>
        <xdr:cNvSpPr/>
      </xdr:nvSpPr>
      <xdr:spPr>
        <a:xfrm>
          <a:off x="54091" y="66806280"/>
          <a:ext cx="496800" cy="508643"/>
        </a:xfrm>
        <a:prstGeom prst="ellipse">
          <a:avLst/>
        </a:prstGeom>
        <a:solidFill>
          <a:srgbClr val="008C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hu-HU" sz="2400" b="1">
              <a:latin typeface="Arial" panose="020B0604020202020204" pitchFamily="34" charset="0"/>
              <a:cs typeface="Arial" panose="020B0604020202020204" pitchFamily="34" charset="0"/>
            </a:rPr>
            <a:t>III.</a:t>
          </a:r>
        </a:p>
      </xdr:txBody>
    </xdr:sp>
    <xdr:clientData/>
  </xdr:twoCellAnchor>
  <xdr:twoCellAnchor editAs="oneCell">
    <xdr:from>
      <xdr:col>0</xdr:col>
      <xdr:colOff>593177</xdr:colOff>
      <xdr:row>381</xdr:row>
      <xdr:rowOff>105564</xdr:rowOff>
    </xdr:from>
    <xdr:to>
      <xdr:col>15</xdr:col>
      <xdr:colOff>366967</xdr:colOff>
      <xdr:row>398</xdr:row>
      <xdr:rowOff>2937</xdr:rowOff>
    </xdr:to>
    <xdr:pic>
      <xdr:nvPicPr>
        <xdr:cNvPr id="94" name="Kép 93">
          <a:extLst>
            <a:ext uri="{FF2B5EF4-FFF2-40B4-BE49-F238E27FC236}">
              <a16:creationId xmlns:a16="http://schemas.microsoft.com/office/drawing/2014/main" id="{FC75C91B-A368-C65E-3CB5-249BD718E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3177" y="71793722"/>
          <a:ext cx="9950501" cy="3011608"/>
        </a:xfrm>
        <a:prstGeom prst="rect">
          <a:avLst/>
        </a:prstGeom>
      </xdr:spPr>
    </xdr:pic>
    <xdr:clientData/>
  </xdr:twoCellAnchor>
  <xdr:twoCellAnchor>
    <xdr:from>
      <xdr:col>7</xdr:col>
      <xdr:colOff>15873</xdr:colOff>
      <xdr:row>381</xdr:row>
      <xdr:rowOff>115842</xdr:rowOff>
    </xdr:from>
    <xdr:to>
      <xdr:col>13</xdr:col>
      <xdr:colOff>112531</xdr:colOff>
      <xdr:row>383</xdr:row>
      <xdr:rowOff>144683</xdr:rowOff>
    </xdr:to>
    <xdr:sp macro="" textlink="">
      <xdr:nvSpPr>
        <xdr:cNvPr id="95" name="Téglalap 94">
          <a:extLst>
            <a:ext uri="{FF2B5EF4-FFF2-40B4-BE49-F238E27FC236}">
              <a16:creationId xmlns:a16="http://schemas.microsoft.com/office/drawing/2014/main" id="{BD6818DE-4CCC-4315-86C5-82BD941EC63F}"/>
            </a:ext>
          </a:extLst>
        </xdr:cNvPr>
        <xdr:cNvSpPr/>
      </xdr:nvSpPr>
      <xdr:spPr>
        <a:xfrm>
          <a:off x="5240557" y="69636285"/>
          <a:ext cx="3810202" cy="38251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 kern="1200"/>
        </a:p>
      </xdr:txBody>
    </xdr:sp>
    <xdr:clientData/>
  </xdr:twoCellAnchor>
  <xdr:twoCellAnchor>
    <xdr:from>
      <xdr:col>8</xdr:col>
      <xdr:colOff>562942</xdr:colOff>
      <xdr:row>375</xdr:row>
      <xdr:rowOff>13511</xdr:rowOff>
    </xdr:from>
    <xdr:to>
      <xdr:col>12</xdr:col>
      <xdr:colOff>372244</xdr:colOff>
      <xdr:row>381</xdr:row>
      <xdr:rowOff>32848</xdr:rowOff>
    </xdr:to>
    <xdr:cxnSp macro="">
      <xdr:nvCxnSpPr>
        <xdr:cNvPr id="169" name="Összekötő: szögletes 95">
          <a:extLst>
            <a:ext uri="{FF2B5EF4-FFF2-40B4-BE49-F238E27FC236}">
              <a16:creationId xmlns:a16="http://schemas.microsoft.com/office/drawing/2014/main" id="{6804CC4B-2239-432D-85A1-A20591D9356F}"/>
            </a:ext>
          </a:extLst>
        </xdr:cNvPr>
        <xdr:cNvCxnSpPr/>
      </xdr:nvCxnSpPr>
      <xdr:spPr>
        <a:xfrm>
          <a:off x="6365528" y="68067994"/>
          <a:ext cx="2261716" cy="1070371"/>
        </a:xfrm>
        <a:prstGeom prst="bentConnector3">
          <a:avLst>
            <a:gd name="adj1" fmla="val 10034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63918</xdr:colOff>
      <xdr:row>379</xdr:row>
      <xdr:rowOff>170997</xdr:rowOff>
    </xdr:from>
    <xdr:to>
      <xdr:col>25</xdr:col>
      <xdr:colOff>468851</xdr:colOff>
      <xdr:row>399</xdr:row>
      <xdr:rowOff>110687</xdr:rowOff>
    </xdr:to>
    <xdr:sp macro="" textlink="">
      <xdr:nvSpPr>
        <xdr:cNvPr id="167" name="Szövegdoboz 103">
          <a:extLst>
            <a:ext uri="{FF2B5EF4-FFF2-40B4-BE49-F238E27FC236}">
              <a16:creationId xmlns:a16="http://schemas.microsoft.com/office/drawing/2014/main" id="{4E954F95-7F17-41CD-83E8-DADB9F756410}"/>
            </a:ext>
          </a:extLst>
        </xdr:cNvPr>
        <xdr:cNvSpPr txBox="1"/>
      </xdr:nvSpPr>
      <xdr:spPr>
        <a:xfrm>
          <a:off x="13950365" y="71491523"/>
          <a:ext cx="2878091" cy="3616006"/>
        </a:xfrm>
        <a:prstGeom prst="roundRect">
          <a:avLst>
            <a:gd name="adj" fmla="val 15896"/>
          </a:avLst>
        </a:prstGeom>
        <a:solidFill>
          <a:schemeClr val="bg1">
            <a:lumMod val="95000"/>
          </a:schemeClr>
        </a:solidFill>
        <a:ln w="9525" cmpd="sng">
          <a:solidFill>
            <a:srgbClr val="008CC8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képlet kizárólag azokat a rendeléseket jeleníti meg, amelyeknél a Mennyiség oszlop értéke 4 és 8 közé esik. A &gt;=4 és a &lt;=8 feltételek miatt a két határérték, vagyis a 4 és a 8 is bekerül az eredménybe.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u-HU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kibontott listát lásd bővebben a 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"Példák (eredmények)" 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munkalapon (</a:t>
          </a:r>
          <a:r>
            <a:rPr lang="hu-HU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8. táblázat</a:t>
          </a:r>
          <a:r>
            <a:rPr lang="hu-HU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hu-H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175638</xdr:colOff>
      <xdr:row>389</xdr:row>
      <xdr:rowOff>140751</xdr:rowOff>
    </xdr:from>
    <xdr:to>
      <xdr:col>20</xdr:col>
      <xdr:colOff>255246</xdr:colOff>
      <xdr:row>389</xdr:row>
      <xdr:rowOff>140933</xdr:rowOff>
    </xdr:to>
    <xdr:cxnSp macro="">
      <xdr:nvCxnSpPr>
        <xdr:cNvPr id="107" name="Összekötő: szögletes 106">
          <a:extLst>
            <a:ext uri="{FF2B5EF4-FFF2-40B4-BE49-F238E27FC236}">
              <a16:creationId xmlns:a16="http://schemas.microsoft.com/office/drawing/2014/main" id="{EDCF652A-7594-4A9E-BED2-6A32B7D146B6}"/>
            </a:ext>
          </a:extLst>
        </xdr:cNvPr>
        <xdr:cNvCxnSpPr/>
      </xdr:nvCxnSpPr>
      <xdr:spPr>
        <a:xfrm>
          <a:off x="10970638" y="73299435"/>
          <a:ext cx="2552766" cy="18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11</v>
    <v>8</v>
    <v>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438" row="6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3A17C63E-968E-4228-9B16-1AF7A6946036}">
  <we:reference id="60aab7e5-981e-4822-a762-59292b86f99a" version="1.7.0.0" store="EXCatalog" storeType="EXCatalog"/>
  <we:alternateReferences>
    <we:reference id="WA200009907" version="1.7.0.0" store="" storeType="OMEX"/>
  </we:alternateReferences>
  <we:properties>
    <we:property name="version" value="&quot;0.23.1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_xldudf_TGK_VAL</we:customFunctionIds>
        <we:customFunctionIds>_xldudf_TGK_FILTER</we:customFunctionIds>
        <we:customFunctionIds>_xldudf_TGK_OR</we:customFunctionIds>
        <we:customFunctionIds>_xldudf_TGK_DISPLAY</we:customFunctionIds>
        <we:customFunctionIds>_xldudf_TGK_UPDATEONLOAD</we:customFunctionIds>
      </we:customFunctionIdList>
    </a:ext>
    <a:ext xmlns:a="http://schemas.openxmlformats.org/drawingml/2006/main" uri="{0858819E-0033-43BF-8937-05EC82904868}">
      <we:backgroundApp state="0" runtimeId="Taskpane.Url"/>
    </a:ext>
  </we:extLst>
</we:webextension>
</file>

<file path=xl/webextensions/webextension2.xml><?xml version="1.0" encoding="utf-8"?>
<we:webextension xmlns:we="http://schemas.microsoft.com/office/webextensions/webextension/2010/11" id="{6C40C0FA-6375-49E6-BDC6-DA72C847D324}">
  <we:reference id="81ae7f57-2760-4043-a9cb-e0d36209e808" version="1.3.0.0" store="EXCatalog" storeType="EXCatalog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ebextensions/webextension3.xml><?xml version="1.0" encoding="utf-8"?>
<we:webextension xmlns:we="http://schemas.microsoft.com/office/webextensions/webextension/2010/11" id="{C95B59DC-D5C5-4C88-BE5A-703D80C76EA0}">
  <we:reference id="8a512e2b-c04e-4c06-9235-11b6cd59f584" version="1.23.0.0" store="EXCatalog" storeType="EXCatalog"/>
  <we:alternateReferences>
    <we:reference id="WA200000169" version="1.2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0AAF-83D5-4880-9328-DD6100DDEC7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810B-AA55-4059-A058-F78D8D6EBB89}">
  <sheetPr>
    <tabColor rgb="FF438FE3"/>
  </sheetPr>
  <dimension ref="A1:AD404"/>
  <sheetViews>
    <sheetView showGridLines="0" tabSelected="1" zoomScale="115" zoomScaleNormal="115" workbookViewId="0">
      <selection activeCell="E6" sqref="E6:Y8"/>
    </sheetView>
  </sheetViews>
  <sheetFormatPr defaultColWidth="0" defaultRowHeight="13.8" zeroHeight="1" x14ac:dyDescent="0.25"/>
  <cols>
    <col min="1" max="1" width="8.77734375" style="5" customWidth="1"/>
    <col min="2" max="2" width="20.77734375" style="5" customWidth="1"/>
    <col min="3" max="6" width="8.77734375" style="5" customWidth="1"/>
    <col min="7" max="7" width="9.77734375" style="5" customWidth="1"/>
    <col min="8" max="29" width="8.77734375" style="5" customWidth="1"/>
    <col min="30" max="30" width="3.21875" style="17" customWidth="1"/>
    <col min="31" max="16384" width="8.77734375" style="2" hidden="1"/>
  </cols>
  <sheetData>
    <row r="1" spans="1:30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s="4" customFormat="1" ht="14.55" customHeight="1" x14ac:dyDescent="0.25">
      <c r="A3" s="2"/>
      <c r="B3" s="2"/>
      <c r="C3" s="2"/>
      <c r="D3" s="3"/>
      <c r="E3" s="61" t="s">
        <v>0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2"/>
      <c r="AA3" s="2"/>
      <c r="AB3" s="2"/>
      <c r="AC3" s="2"/>
    </row>
    <row r="4" spans="1:30" s="4" customFormat="1" ht="14.55" customHeight="1" x14ac:dyDescent="0.25">
      <c r="A4" s="2"/>
      <c r="B4" s="2"/>
      <c r="C4" s="3"/>
      <c r="D4" s="3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"/>
      <c r="AA4" s="2"/>
      <c r="AB4" s="2"/>
      <c r="AC4" s="2"/>
    </row>
    <row r="5" spans="1:30" s="4" customFormat="1" ht="14.4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0" s="4" customFormat="1" ht="14.55" customHeight="1" thickTop="1" x14ac:dyDescent="0.25">
      <c r="A6" s="2"/>
      <c r="B6" s="2"/>
      <c r="C6" s="2"/>
      <c r="D6" s="2"/>
      <c r="E6" s="64" t="s">
        <v>1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6"/>
      <c r="Z6" s="2"/>
      <c r="AA6" s="2"/>
      <c r="AB6" s="2"/>
      <c r="AC6" s="2"/>
    </row>
    <row r="7" spans="1:30" s="4" customFormat="1" ht="14.55" customHeight="1" x14ac:dyDescent="0.25">
      <c r="A7" s="2"/>
      <c r="B7" s="2"/>
      <c r="C7" s="2"/>
      <c r="D7" s="2"/>
      <c r="E7" s="67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  <c r="Z7" s="2"/>
      <c r="AA7" s="2"/>
      <c r="AB7" s="2"/>
      <c r="AC7" s="2"/>
    </row>
    <row r="8" spans="1:30" s="4" customFormat="1" ht="14.4" thickBot="1" x14ac:dyDescent="0.3">
      <c r="A8" s="2"/>
      <c r="B8" s="2"/>
      <c r="C8" s="2"/>
      <c r="D8" s="2"/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Z8" s="2"/>
      <c r="AA8" s="2"/>
      <c r="AB8" s="2"/>
      <c r="AC8" s="2"/>
    </row>
    <row r="9" spans="1:30" s="4" customFormat="1" ht="13.95" customHeight="1" thickTop="1" x14ac:dyDescent="0.25">
      <c r="A9" s="2"/>
      <c r="B9" s="2"/>
      <c r="C9" s="2"/>
      <c r="D9" s="2"/>
      <c r="E9" s="1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2"/>
      <c r="AA9" s="2"/>
      <c r="AB9" s="2"/>
      <c r="AC9" s="2"/>
    </row>
    <row r="10" spans="1:30" s="4" customFormat="1" ht="13.95" customHeight="1" x14ac:dyDescent="0.25">
      <c r="A10" s="2"/>
      <c r="B10" s="5"/>
      <c r="C10" s="5"/>
      <c r="D10" s="5"/>
      <c r="E10" s="73" t="s">
        <v>144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2"/>
      <c r="AA10" s="2"/>
      <c r="AB10" s="2"/>
      <c r="AC10" s="2"/>
    </row>
    <row r="11" spans="1:30" s="4" customFormat="1" ht="22.95" customHeight="1" x14ac:dyDescent="0.25">
      <c r="A11" s="2"/>
      <c r="B11" s="2"/>
      <c r="C11" s="2"/>
      <c r="D11" s="2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2"/>
      <c r="AA11" s="2"/>
      <c r="AB11" s="2"/>
      <c r="AC11" s="2"/>
    </row>
    <row r="12" spans="1:30" s="4" customFormat="1" ht="13.95" customHeight="1" x14ac:dyDescent="0.25">
      <c r="A12" s="2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2"/>
    </row>
    <row r="13" spans="1:30" s="4" customFormat="1" x14ac:dyDescent="0.25">
      <c r="A13" s="2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2"/>
    </row>
    <row r="14" spans="1:30" s="4" customFormat="1" x14ac:dyDescent="0.25">
      <c r="A14" s="2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2"/>
    </row>
    <row r="15" spans="1:30" s="4" customFormat="1" x14ac:dyDescent="0.25">
      <c r="A15" s="2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2"/>
    </row>
    <row r="16" spans="1:30" s="4" customFormat="1" ht="12" customHeight="1" x14ac:dyDescent="0.25">
      <c r="A16" s="2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2"/>
    </row>
    <row r="17" spans="1:29" s="4" customFormat="1" ht="24.6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30"/>
      <c r="W17" s="5"/>
      <c r="X17" s="5"/>
      <c r="Y17" s="5"/>
      <c r="Z17" s="5"/>
      <c r="AA17" s="5"/>
      <c r="AB17" s="5"/>
      <c r="AC17" s="10"/>
    </row>
    <row r="18" spans="1:29" s="4" customFormat="1" ht="14.5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10"/>
    </row>
    <row r="19" spans="1:29" s="4" customFormat="1" ht="14.5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10"/>
    </row>
    <row r="20" spans="1:29" s="4" customFormat="1" ht="14.5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10"/>
      <c r="AC20" s="10"/>
    </row>
    <row r="21" spans="1:29" s="4" customFormat="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10"/>
      <c r="AC21" s="10"/>
    </row>
    <row r="22" spans="1:29" s="4" customFormat="1" ht="14.5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5"/>
      <c r="L22" s="5"/>
      <c r="M22" s="5"/>
      <c r="N22" s="5"/>
      <c r="O22" s="5"/>
      <c r="P22" s="5"/>
      <c r="Q22" s="5"/>
      <c r="R22" s="5"/>
      <c r="S22" s="78"/>
      <c r="T22" s="78"/>
      <c r="U22" s="78"/>
      <c r="V22" s="78"/>
      <c r="W22" s="78"/>
      <c r="X22" s="78"/>
      <c r="Y22" s="78"/>
      <c r="Z22" s="78"/>
      <c r="AA22" s="78"/>
      <c r="AB22" s="10"/>
      <c r="AC22" s="10"/>
    </row>
    <row r="23" spans="1:29" s="4" customFormat="1" ht="14.5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5"/>
      <c r="L23" s="5"/>
      <c r="M23" s="5"/>
      <c r="N23" s="5"/>
      <c r="O23" s="5"/>
      <c r="P23" s="5"/>
      <c r="Q23" s="5"/>
      <c r="R23" s="5"/>
      <c r="S23" s="78"/>
      <c r="T23" s="78"/>
      <c r="U23" s="78"/>
      <c r="V23" s="78"/>
      <c r="W23" s="78"/>
      <c r="X23" s="78"/>
      <c r="Y23" s="78"/>
      <c r="Z23" s="78"/>
      <c r="AA23" s="78"/>
      <c r="AB23" s="10"/>
      <c r="AC23" s="10"/>
    </row>
    <row r="24" spans="1:29" s="4" customFormat="1" ht="14.5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5"/>
      <c r="L24" s="5"/>
      <c r="M24" s="5"/>
      <c r="N24" s="5"/>
      <c r="O24" s="5"/>
      <c r="P24" s="5"/>
      <c r="Q24" s="5"/>
      <c r="R24" s="5"/>
      <c r="S24" s="78"/>
      <c r="T24" s="78"/>
      <c r="U24" s="78"/>
      <c r="V24" s="78"/>
      <c r="W24" s="78"/>
      <c r="X24" s="78"/>
      <c r="Y24" s="78"/>
      <c r="Z24" s="78"/>
      <c r="AA24" s="78"/>
      <c r="AB24" s="10"/>
      <c r="AC24" s="2"/>
    </row>
    <row r="25" spans="1:29" s="4" customFormat="1" ht="14.5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5"/>
      <c r="L25" s="5"/>
      <c r="M25" s="5"/>
      <c r="N25" s="5"/>
      <c r="O25" s="5"/>
      <c r="P25" s="5"/>
      <c r="Q25" s="5"/>
      <c r="R25" s="5"/>
      <c r="S25" s="78"/>
      <c r="T25" s="78"/>
      <c r="U25" s="78"/>
      <c r="V25" s="78"/>
      <c r="W25" s="78"/>
      <c r="X25" s="78"/>
      <c r="Y25" s="78"/>
      <c r="Z25" s="78"/>
      <c r="AA25" s="78"/>
      <c r="AB25" s="10"/>
      <c r="AC25" s="2"/>
    </row>
    <row r="26" spans="1:29" s="4" customFormat="1" ht="14.5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5"/>
      <c r="L26" s="5"/>
      <c r="M26" s="5"/>
      <c r="N26" s="5"/>
      <c r="O26" s="5"/>
      <c r="P26" s="5"/>
      <c r="Q26" s="5"/>
      <c r="R26" s="5"/>
      <c r="S26" s="78"/>
      <c r="T26" s="78"/>
      <c r="U26" s="78"/>
      <c r="V26" s="78"/>
      <c r="W26" s="78"/>
      <c r="X26" s="78"/>
      <c r="Y26" s="78"/>
      <c r="Z26" s="78"/>
      <c r="AA26" s="78"/>
      <c r="AB26" s="10"/>
      <c r="AC26" s="2"/>
    </row>
    <row r="27" spans="1:29" s="4" customFormat="1" ht="14.5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10"/>
      <c r="L27" s="10"/>
      <c r="M27" s="10"/>
      <c r="N27" s="10"/>
      <c r="O27" s="10"/>
      <c r="P27" s="10"/>
      <c r="Q27" s="10"/>
      <c r="R27" s="10"/>
      <c r="S27" s="78"/>
      <c r="T27" s="78"/>
      <c r="U27" s="78"/>
      <c r="V27" s="78"/>
      <c r="W27" s="78"/>
      <c r="X27" s="78"/>
      <c r="Y27" s="78"/>
      <c r="Z27" s="78"/>
      <c r="AA27" s="78"/>
      <c r="AB27" s="10"/>
      <c r="AC27" s="2"/>
    </row>
    <row r="28" spans="1:29" s="4" customFormat="1" ht="14.5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78"/>
      <c r="T28" s="78"/>
      <c r="U28" s="78"/>
      <c r="V28" s="78"/>
      <c r="W28" s="78"/>
      <c r="X28" s="78"/>
      <c r="Y28" s="78"/>
      <c r="Z28" s="78"/>
      <c r="AA28" s="78"/>
      <c r="AB28" s="2"/>
      <c r="AC28" s="2"/>
    </row>
    <row r="29" spans="1:29" s="4" customFormat="1" ht="14.5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78"/>
      <c r="T29" s="78"/>
      <c r="U29" s="78"/>
      <c r="V29" s="78"/>
      <c r="W29" s="78"/>
      <c r="X29" s="78"/>
      <c r="Y29" s="78"/>
      <c r="Z29" s="78"/>
      <c r="AA29" s="78"/>
      <c r="AB29" s="2"/>
      <c r="AC29" s="2"/>
    </row>
    <row r="30" spans="1:29" s="4" customFormat="1" ht="14.5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78"/>
      <c r="T30" s="78"/>
      <c r="U30" s="78"/>
      <c r="V30" s="78"/>
      <c r="W30" s="78"/>
      <c r="X30" s="78"/>
      <c r="Y30" s="78"/>
      <c r="Z30" s="78"/>
      <c r="AA30" s="78"/>
      <c r="AB30" s="2"/>
      <c r="AC30" s="2"/>
    </row>
    <row r="31" spans="1:29" s="4" customFormat="1" ht="13.95" customHeight="1" x14ac:dyDescent="0.25">
      <c r="A31" s="2"/>
      <c r="B31" s="5"/>
      <c r="C31" s="6"/>
      <c r="D31" s="6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2"/>
      <c r="AA31" s="2"/>
      <c r="AB31" s="2"/>
      <c r="AC31" s="2"/>
    </row>
    <row r="32" spans="1:29" s="4" customFormat="1" ht="13.95" customHeight="1" x14ac:dyDescent="0.25">
      <c r="A32" s="2"/>
      <c r="B32" s="2"/>
      <c r="C32" s="2"/>
      <c r="D32" s="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2"/>
      <c r="T32" s="11"/>
      <c r="U32" s="11"/>
      <c r="V32" s="11"/>
      <c r="W32" s="11"/>
      <c r="X32" s="11"/>
      <c r="Y32" s="11"/>
      <c r="Z32" s="2"/>
      <c r="AA32" s="2"/>
      <c r="AB32" s="2"/>
      <c r="AC32" s="2"/>
    </row>
    <row r="33" spans="1:29" s="4" customFormat="1" x14ac:dyDescent="0.25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6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s="4" customForma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s="4" customForma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5"/>
      <c r="Z35" s="2"/>
      <c r="AA35" s="2"/>
      <c r="AB35" s="2"/>
      <c r="AC35" s="2"/>
    </row>
    <row r="36" spans="1:29" s="4" customFormat="1" ht="13.95" customHeight="1" x14ac:dyDescent="0.25">
      <c r="A36" s="2"/>
      <c r="B36" s="2"/>
      <c r="C36" s="46"/>
      <c r="D36" s="2"/>
      <c r="E36" s="73" t="s">
        <v>141</v>
      </c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2"/>
      <c r="AA36" s="2"/>
      <c r="AB36" s="2"/>
      <c r="AC36" s="2"/>
    </row>
    <row r="37" spans="1:29" s="4" customFormat="1" ht="13.95" customHeight="1" x14ac:dyDescent="0.25">
      <c r="A37" s="2"/>
      <c r="B37" s="2"/>
      <c r="C37" s="2"/>
      <c r="D37" s="2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2"/>
      <c r="AA37" s="2"/>
      <c r="AB37" s="2"/>
      <c r="AC37" s="2"/>
    </row>
    <row r="38" spans="1:29" s="4" customFormat="1" ht="22.95" customHeight="1" x14ac:dyDescent="0.25">
      <c r="A38" s="2"/>
      <c r="B38" s="5"/>
      <c r="C38" s="2"/>
      <c r="D38" s="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2"/>
      <c r="AA38" s="2"/>
      <c r="AB38" s="2"/>
      <c r="AC38" s="2"/>
    </row>
    <row r="39" spans="1:29" s="4" customFormat="1" ht="16.9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5"/>
      <c r="AA39" s="2"/>
      <c r="AB39" s="2"/>
      <c r="AC39" s="2"/>
    </row>
    <row r="40" spans="1:29" s="4" customFormat="1" ht="22.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5"/>
      <c r="AA40" s="5"/>
      <c r="AB40" s="5"/>
      <c r="AC40" s="5"/>
    </row>
    <row r="41" spans="1:29" s="4" customFormat="1" ht="13.9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s="4" customFormat="1" ht="14.55" customHeight="1" x14ac:dyDescent="0.25">
      <c r="A42" s="2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</row>
    <row r="43" spans="1:29" s="4" customFormat="1" ht="13.95" customHeight="1" x14ac:dyDescent="0.25">
      <c r="A43" s="2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</row>
    <row r="44" spans="1:29" s="4" customFormat="1" x14ac:dyDescent="0.25">
      <c r="A44" s="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</row>
    <row r="45" spans="1:29" s="4" customForma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s="4" customFormat="1" x14ac:dyDescent="0.25">
      <c r="A46" s="2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</row>
    <row r="47" spans="1:29" s="4" customFormat="1" x14ac:dyDescent="0.25">
      <c r="A47" s="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</row>
    <row r="48" spans="1:29" s="4" customFormat="1" x14ac:dyDescent="0.25">
      <c r="A48" s="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</row>
    <row r="49" spans="1:29" s="4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s="4" customFormat="1" x14ac:dyDescent="0.25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s="4" customFormat="1" x14ac:dyDescent="0.25">
      <c r="A51" s="2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s="4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s="4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s="4" customFormat="1" x14ac:dyDescent="0.25">
      <c r="A54" s="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</row>
    <row r="55" spans="1:29" s="4" customFormat="1" x14ac:dyDescent="0.25">
      <c r="A55" s="2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</row>
    <row r="56" spans="1:29" s="4" customFormat="1" x14ac:dyDescent="0.25">
      <c r="A56" s="2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</row>
    <row r="57" spans="1:29" s="4" customForma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s="4" customFormat="1" x14ac:dyDescent="0.25">
      <c r="A58" s="2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</row>
    <row r="59" spans="1:29" s="4" customFormat="1" x14ac:dyDescent="0.25">
      <c r="A59" s="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</row>
    <row r="60" spans="1:29" s="4" customFormat="1" x14ac:dyDescent="0.25">
      <c r="A60" s="2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</row>
    <row r="61" spans="1:29" s="4" customForma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s="4" customForma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s="4" customForma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s="4" customForma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s="4" customForma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s="4" customForma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s="4" customFormat="1" ht="22.8" x14ac:dyDescent="0.4">
      <c r="A67" s="2"/>
      <c r="B67" s="13"/>
      <c r="C67" s="2"/>
      <c r="D67" s="2"/>
      <c r="E67" s="2"/>
      <c r="F67" s="2"/>
      <c r="G67" s="2"/>
      <c r="H67" s="2"/>
      <c r="I67" s="2"/>
      <c r="J67" s="2"/>
      <c r="K67" s="2"/>
      <c r="L67" s="2"/>
      <c r="M67" s="5"/>
      <c r="N67" s="5"/>
      <c r="O67" s="5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s="4" customForma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s="4" customForma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s="4" customForma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s="4" customForma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s="4" customForma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s="4" customForma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s="4" customForma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s="4" customForma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s="4" customForma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s="4" customForma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s="4" customForma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s="4" customForma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s="4" customFormat="1" x14ac:dyDescent="0.25">
      <c r="A80" s="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2"/>
    </row>
    <row r="81" spans="1:29" s="4" customFormat="1" x14ac:dyDescent="0.25">
      <c r="A81" s="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2"/>
    </row>
    <row r="82" spans="1:29" s="4" customForma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s="4" customForma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s="4" customForma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s="4" customFormat="1" ht="14.55" customHeight="1" x14ac:dyDescent="0.4">
      <c r="A85" s="2"/>
      <c r="B85" s="2"/>
      <c r="C85" s="76"/>
      <c r="D85" s="76"/>
      <c r="E85" s="12"/>
      <c r="F85" s="2"/>
      <c r="G85" s="2"/>
      <c r="H85" s="2"/>
      <c r="I85" s="2"/>
      <c r="J85" s="2"/>
      <c r="K85" s="2"/>
      <c r="L85" s="2"/>
      <c r="M85" s="2"/>
      <c r="N85" s="1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s="4" customFormat="1" x14ac:dyDescent="0.25">
      <c r="A86" s="2"/>
      <c r="B86" s="2"/>
      <c r="C86" s="14"/>
      <c r="D86" s="14"/>
      <c r="E86" s="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s="4" customForma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s="4" customForma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s="4" customFormat="1" ht="22.8" x14ac:dyDescent="0.4">
      <c r="A89" s="2"/>
      <c r="B89" s="1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s="4" customForma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s="4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s="4" customForma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s="4" customForma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s="4" customForma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s="4" customForma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s="4" customForma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s="4" customForma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s="4" customForma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s="4" customForma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s="4" customForma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s="4" customForma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s="4" customForma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s="4" customForma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s="4" customForma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s="4" customForma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s="4" customForma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s="4" customForma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s="4" customFormat="1" ht="13.95" customHeight="1" x14ac:dyDescent="0.25">
      <c r="A108" s="2"/>
      <c r="B108" s="2"/>
      <c r="C108" s="2"/>
      <c r="D108" s="2"/>
      <c r="E108" s="73" t="s">
        <v>145</v>
      </c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2"/>
      <c r="AA108" s="2"/>
      <c r="AB108" s="2"/>
      <c r="AC108" s="2"/>
    </row>
    <row r="109" spans="1:29" s="4" customFormat="1" ht="22.95" customHeight="1" x14ac:dyDescent="0.25">
      <c r="A109" s="2"/>
      <c r="B109" s="2"/>
      <c r="C109" s="2"/>
      <c r="D109" s="2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2"/>
      <c r="AA109" s="2"/>
      <c r="AB109" s="2"/>
      <c r="AC109" s="2"/>
    </row>
    <row r="110" spans="1:29" s="4" customForma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s="4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s="4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s="4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s="4" customFormat="1" ht="22.8" x14ac:dyDescent="0.4">
      <c r="A114" s="2"/>
      <c r="B114" s="1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s="4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s="4" customForma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s="4" customFormat="1" x14ac:dyDescent="0.25">
      <c r="A117" s="2"/>
      <c r="B117" s="2"/>
      <c r="C117" s="2"/>
      <c r="D117" s="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2"/>
      <c r="AA117" s="2"/>
      <c r="AB117" s="2"/>
      <c r="AC117" s="2"/>
    </row>
    <row r="118" spans="1:29" s="4" customFormat="1" x14ac:dyDescent="0.25">
      <c r="A118" s="2"/>
      <c r="B118" s="5"/>
      <c r="C118" s="5"/>
      <c r="D118" s="5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2"/>
      <c r="AA118" s="2"/>
      <c r="AB118" s="2"/>
      <c r="AC118" s="2"/>
    </row>
    <row r="119" spans="1:29" s="4" customForma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s="4" customForma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s="4" customForma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s="4" customForma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s="4" customForma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s="4" customForma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s="4" customForma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s="4" customForma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s="4" customForma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s="4" customForma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s="4" customForma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s="4" customForma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s="4" customForma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s="4" customForma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s="4" customForma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s="4" customForma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s="4" customForma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s="4" customForma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s="4" customForma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s="4" customForma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s="4" customForma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s="4" customFormat="1" ht="17.55" customHeight="1" x14ac:dyDescent="0.25">
      <c r="A140" s="2"/>
      <c r="B140" s="2"/>
      <c r="C140" s="2"/>
      <c r="D140" s="2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"/>
      <c r="AA140" s="5"/>
      <c r="AB140" s="5"/>
      <c r="AC140" s="5"/>
    </row>
    <row r="141" spans="1:29" s="4" customFormat="1" ht="22.95" customHeight="1" x14ac:dyDescent="0.25">
      <c r="A141" s="2"/>
      <c r="B141" s="2"/>
      <c r="C141" s="2"/>
      <c r="D141" s="2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"/>
      <c r="AA141" s="5"/>
      <c r="AB141" s="5"/>
      <c r="AC141" s="5"/>
    </row>
    <row r="142" spans="1:29" s="4" customForma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s="4" customForma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s="4" customForma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63"/>
      <c r="U144" s="63"/>
      <c r="V144" s="63"/>
      <c r="W144" s="63"/>
      <c r="X144" s="63"/>
      <c r="Y144" s="63"/>
      <c r="Z144" s="63"/>
      <c r="AA144" s="63"/>
      <c r="AB144" s="63"/>
      <c r="AC144" s="2"/>
    </row>
    <row r="145" spans="1:29" s="4" customFormat="1" ht="14.5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63"/>
      <c r="U145" s="63"/>
      <c r="V145" s="63"/>
      <c r="W145" s="63"/>
      <c r="X145" s="63"/>
      <c r="Y145" s="63"/>
      <c r="Z145" s="63"/>
      <c r="AA145" s="63"/>
      <c r="AB145" s="63"/>
      <c r="AC145" s="2"/>
    </row>
    <row r="146" spans="1:29" s="4" customForma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63"/>
      <c r="U146" s="63"/>
      <c r="V146" s="63"/>
      <c r="W146" s="63"/>
      <c r="X146" s="63"/>
      <c r="Y146" s="63"/>
      <c r="Z146" s="63"/>
      <c r="AA146" s="63"/>
      <c r="AB146" s="63"/>
      <c r="AC146" s="2"/>
    </row>
    <row r="147" spans="1:29" s="4" customForma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s="4" customFormat="1" ht="14.55" customHeight="1" x14ac:dyDescent="0.3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63"/>
      <c r="U148" s="63"/>
      <c r="V148" s="63"/>
      <c r="W148" s="63"/>
      <c r="X148" s="63"/>
      <c r="Y148" s="63"/>
      <c r="Z148" s="63"/>
      <c r="AA148" s="63"/>
      <c r="AB148" s="63"/>
      <c r="AC148" s="2"/>
    </row>
    <row r="149" spans="1:29" s="4" customForma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63"/>
      <c r="U149" s="63"/>
      <c r="V149" s="63"/>
      <c r="W149" s="63"/>
      <c r="X149" s="63"/>
      <c r="Y149" s="63"/>
      <c r="Z149" s="63"/>
      <c r="AA149" s="63"/>
      <c r="AB149" s="63"/>
      <c r="AC149" s="2"/>
    </row>
    <row r="150" spans="1:29" s="4" customForma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63"/>
      <c r="U150" s="63"/>
      <c r="V150" s="63"/>
      <c r="W150" s="63"/>
      <c r="X150" s="63"/>
      <c r="Y150" s="63"/>
      <c r="Z150" s="63"/>
      <c r="AA150" s="63"/>
      <c r="AB150" s="63"/>
      <c r="AC150" s="2"/>
    </row>
    <row r="151" spans="1:29" s="4" customForma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s="4" customForma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63"/>
      <c r="U152" s="63"/>
      <c r="V152" s="63"/>
      <c r="W152" s="63"/>
      <c r="X152" s="63"/>
      <c r="Y152" s="63"/>
      <c r="Z152" s="63"/>
      <c r="AA152" s="63"/>
      <c r="AB152" s="63"/>
      <c r="AC152" s="2"/>
    </row>
    <row r="153" spans="1:29" s="4" customForma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63"/>
      <c r="U153" s="63"/>
      <c r="V153" s="63"/>
      <c r="W153" s="63"/>
      <c r="X153" s="63"/>
      <c r="Y153" s="63"/>
      <c r="Z153" s="63"/>
      <c r="AA153" s="63"/>
      <c r="AB153" s="63"/>
      <c r="AC153" s="2"/>
    </row>
    <row r="154" spans="1:29" s="4" customFormat="1" ht="40.950000000000003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63"/>
      <c r="U154" s="63"/>
      <c r="V154" s="63"/>
      <c r="W154" s="63"/>
      <c r="X154" s="63"/>
      <c r="Y154" s="63"/>
      <c r="Z154" s="63"/>
      <c r="AA154" s="63"/>
      <c r="AB154" s="63"/>
      <c r="AC154" s="2"/>
    </row>
    <row r="155" spans="1:29" s="4" customForma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s="4" customForma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s="4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s="4" customForma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s="4" customForma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s="4" customForma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46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s="4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s="4" customForma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s="4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s="4" customForma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s="4" customForma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s="4" customForma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s="4" customForma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s="4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s="4" customForma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s="4" customForma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s="4" customForma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s="4" customForma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s="4" customForma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s="4" customForma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s="4" customForma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s="4" customForma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s="4" customForma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s="4" customForma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s="4" customForma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s="4" customForma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s="4" customForma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s="4" customForma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s="4" customForma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s="4" customForma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s="4" customForma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s="4" customForma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s="4" customForma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s="4" customForma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s="4" customForma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s="4" customForma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s="4" customForma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s="4" customForma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s="4" customForma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s="4" customForma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s="4" customForma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s="4" customForma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s="4" customForma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s="4" customForma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s="4" customForma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s="4" customForma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s="4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s="4" customForma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s="4" customForma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s="4" customForma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s="4" customForma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s="4" customForma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s="4" customForma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s="4" customFormat="1" ht="13.95" customHeight="1" x14ac:dyDescent="0.25">
      <c r="A208" s="2"/>
      <c r="B208" s="2"/>
      <c r="C208" s="2"/>
      <c r="D208" s="2"/>
      <c r="E208" s="73" t="s">
        <v>6</v>
      </c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2"/>
      <c r="AA208" s="2"/>
      <c r="AB208" s="2"/>
      <c r="AC208" s="2"/>
    </row>
    <row r="209" spans="1:29" s="4" customFormat="1" ht="21.45" customHeight="1" x14ac:dyDescent="0.25">
      <c r="A209" s="2"/>
      <c r="B209" s="2"/>
      <c r="C209" s="2"/>
      <c r="D209" s="2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2"/>
      <c r="AA209" s="2"/>
      <c r="AB209" s="2"/>
      <c r="AC209" s="2"/>
    </row>
    <row r="210" spans="1:29" s="4" customForma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s="4" customForma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s="4" customForma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s="4" customForma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s="4" customFormat="1" ht="22.95" customHeight="1" x14ac:dyDescent="0.25">
      <c r="A214" s="2"/>
      <c r="B214" s="2"/>
      <c r="C214" s="2"/>
      <c r="D214" s="2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2"/>
      <c r="AA214" s="2"/>
      <c r="AB214" s="2"/>
      <c r="AC214" s="2"/>
    </row>
    <row r="215" spans="1:29" s="4" customFormat="1" ht="13.95" customHeight="1" x14ac:dyDescent="0.25">
      <c r="A215" s="2"/>
      <c r="B215" s="2"/>
      <c r="C215" s="2"/>
      <c r="D215" s="2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"/>
      <c r="AA215" s="5"/>
      <c r="AB215" s="5"/>
      <c r="AC215" s="5"/>
    </row>
    <row r="216" spans="1:29" s="4" customFormat="1" ht="13.9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s="4" customForma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s="4" customForma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s="4" customForma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s="4" customForma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s="4" customForma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s="4" customForma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s="4" customForma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s="4" customForma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s="4" customFormat="1" ht="22.8" x14ac:dyDescent="0.4">
      <c r="A225" s="2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2"/>
    </row>
    <row r="226" spans="1:29" s="4" customFormat="1" ht="22.8" x14ac:dyDescent="0.4">
      <c r="A226" s="2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2"/>
    </row>
    <row r="227" spans="1:29" s="4" customForma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s="4" customForma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s="4" customForma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s="4" customForma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s="4" customFormat="1" ht="14.5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8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s="4" customFormat="1" ht="13.9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8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s="4" customFormat="1" ht="13.95" customHeight="1" x14ac:dyDescent="0.25">
      <c r="A233" s="2"/>
      <c r="B233" s="5"/>
      <c r="C233" s="7"/>
      <c r="D233" s="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s="4" customForma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s="4" customForma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5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s="4" customForma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s="4" customForma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s="4" customForma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s="4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s="4" customForma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s="4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s="4" customForma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s="4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s="4" customForma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s="4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s="4" customForma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s="4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s="4" customForma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s="4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s="4" customForma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s="4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s="4" customForma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s="4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s="4" customForma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s="4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s="4" customForma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30" s="4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30" s="4" customFormat="1" x14ac:dyDescent="0.25">
      <c r="A258" s="2"/>
      <c r="B258" s="7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30" s="4" customFormat="1" x14ac:dyDescent="0.25">
      <c r="A259" s="2"/>
      <c r="B259" s="7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30" s="4" customForma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30" s="4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30" s="4" customForma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30" s="4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30" s="4" customForma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30" s="4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30" s="4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30" s="4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30" s="4" customForma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79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30" s="4" customForma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79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30" s="4" customForma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4"/>
    </row>
    <row r="272" spans="1: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4"/>
    </row>
    <row r="273" spans="1: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4"/>
    </row>
    <row r="274" spans="1: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4"/>
    </row>
    <row r="275" spans="1: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4"/>
    </row>
    <row r="276" spans="1: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4"/>
    </row>
    <row r="277" spans="1: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4"/>
    </row>
    <row r="278" spans="1:30" ht="14.55" customHeight="1" x14ac:dyDescent="0.25">
      <c r="AD278" s="16"/>
    </row>
    <row r="279" spans="1:30" x14ac:dyDescent="0.25"/>
    <row r="280" spans="1:30" x14ac:dyDescent="0.25"/>
    <row r="281" spans="1:30" x14ac:dyDescent="0.25"/>
    <row r="282" spans="1:30" x14ac:dyDescent="0.25"/>
    <row r="283" spans="1:30" x14ac:dyDescent="0.25"/>
    <row r="284" spans="1:30" x14ac:dyDescent="0.25"/>
    <row r="285" spans="1:30" x14ac:dyDescent="0.25"/>
    <row r="286" spans="1:30" x14ac:dyDescent="0.25"/>
    <row r="287" spans="1:30" x14ac:dyDescent="0.25"/>
    <row r="288" spans="1:30" x14ac:dyDescent="0.25"/>
    <row r="289" spans="5:25" x14ac:dyDescent="0.25"/>
    <row r="290" spans="5:25" x14ac:dyDescent="0.25"/>
    <row r="291" spans="5:25" x14ac:dyDescent="0.25"/>
    <row r="292" spans="5:25" x14ac:dyDescent="0.25"/>
    <row r="293" spans="5:25" x14ac:dyDescent="0.25"/>
    <row r="294" spans="5:25" x14ac:dyDescent="0.25"/>
    <row r="295" spans="5:25" ht="13.95" customHeight="1" x14ac:dyDescent="0.25">
      <c r="E295" s="73" t="s">
        <v>7</v>
      </c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</row>
    <row r="296" spans="5:25" ht="19.5" customHeight="1" x14ac:dyDescent="0.25"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</row>
    <row r="297" spans="5:25" x14ac:dyDescent="0.25"/>
    <row r="298" spans="5:25" x14ac:dyDescent="0.25"/>
    <row r="299" spans="5:25" x14ac:dyDescent="0.25"/>
    <row r="300" spans="5:25" x14ac:dyDescent="0.25"/>
    <row r="301" spans="5:25" x14ac:dyDescent="0.25"/>
    <row r="302" spans="5:25" ht="13.95" customHeight="1" x14ac:dyDescent="0.25"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</row>
    <row r="303" spans="5:25" ht="22.2" customHeight="1" x14ac:dyDescent="0.25"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</row>
    <row r="304" spans="5:25" x14ac:dyDescent="0.25"/>
    <row r="305" spans="1:29" x14ac:dyDescent="0.25"/>
    <row r="306" spans="1:29" x14ac:dyDescent="0.25"/>
    <row r="307" spans="1:29" x14ac:dyDescent="0.25"/>
    <row r="308" spans="1:29" x14ac:dyDescent="0.25"/>
    <row r="309" spans="1:29" x14ac:dyDescent="0.25"/>
    <row r="310" spans="1:29" x14ac:dyDescent="0.25"/>
    <row r="311" spans="1:29" x14ac:dyDescent="0.25"/>
    <row r="312" spans="1:29" x14ac:dyDescent="0.25"/>
    <row r="313" spans="1:29" x14ac:dyDescent="0.25"/>
    <row r="314" spans="1:29" x14ac:dyDescent="0.25"/>
    <row r="315" spans="1:29" x14ac:dyDescent="0.25"/>
    <row r="316" spans="1:29" x14ac:dyDescent="0.25"/>
    <row r="317" spans="1:29" x14ac:dyDescent="0.25"/>
    <row r="318" spans="1:29" x14ac:dyDescent="0.2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</row>
    <row r="319" spans="1:29" x14ac:dyDescent="0.25"/>
    <row r="320" spans="1:29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spans="1:29" x14ac:dyDescent="0.25"/>
    <row r="402" spans="1:29" x14ac:dyDescent="0.25"/>
    <row r="403" spans="1:29" x14ac:dyDescent="0.25"/>
    <row r="404" spans="1:29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</row>
  </sheetData>
  <mergeCells count="23">
    <mergeCell ref="T148:AB150"/>
    <mergeCell ref="E208:Y209"/>
    <mergeCell ref="E295:Y296"/>
    <mergeCell ref="T152:AB154"/>
    <mergeCell ref="B258:B259"/>
    <mergeCell ref="P268:P269"/>
    <mergeCell ref="N231:N232"/>
    <mergeCell ref="E3:Y4"/>
    <mergeCell ref="E117:Y118"/>
    <mergeCell ref="B80:AB81"/>
    <mergeCell ref="T144:AB146"/>
    <mergeCell ref="E6:Y8"/>
    <mergeCell ref="E10:Y11"/>
    <mergeCell ref="B54:AC56"/>
    <mergeCell ref="B51:S51"/>
    <mergeCell ref="B58:AC60"/>
    <mergeCell ref="C85:D85"/>
    <mergeCell ref="B42:AC44"/>
    <mergeCell ref="B46:AC48"/>
    <mergeCell ref="E36:Y38"/>
    <mergeCell ref="E108:Y109"/>
    <mergeCell ref="B12:AB16"/>
    <mergeCell ref="S22:AA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310A-EC43-4BB9-832F-B85BE8EE5159}">
  <dimension ref="A1:AI91"/>
  <sheetViews>
    <sheetView zoomScale="60" zoomScaleNormal="80" workbookViewId="0"/>
  </sheetViews>
  <sheetFormatPr defaultRowHeight="14.4" x14ac:dyDescent="0.3"/>
  <cols>
    <col min="1" max="1" width="20.6640625" bestFit="1" customWidth="1"/>
    <col min="2" max="2" width="18.5546875" bestFit="1" customWidth="1"/>
    <col min="3" max="3" width="18.33203125" bestFit="1" customWidth="1"/>
    <col min="4" max="4" width="16.5546875" customWidth="1"/>
    <col min="5" max="5" width="17.88671875" bestFit="1" customWidth="1"/>
    <col min="6" max="6" width="20.109375" bestFit="1" customWidth="1"/>
    <col min="7" max="7" width="16.33203125" customWidth="1"/>
    <col min="8" max="8" width="14.21875" bestFit="1" customWidth="1"/>
    <col min="9" max="9" width="21.109375" bestFit="1" customWidth="1"/>
    <col min="10" max="10" width="16.44140625" bestFit="1" customWidth="1"/>
    <col min="11" max="11" width="14.88671875" bestFit="1" customWidth="1"/>
    <col min="12" max="12" width="9.21875" bestFit="1" customWidth="1"/>
    <col min="17" max="17" width="11.5546875" bestFit="1" customWidth="1"/>
    <col min="18" max="18" width="11.77734375" bestFit="1" customWidth="1"/>
    <col min="19" max="19" width="18.109375" bestFit="1" customWidth="1"/>
    <col min="20" max="20" width="16.109375" customWidth="1"/>
    <col min="21" max="21" width="11.77734375" bestFit="1" customWidth="1"/>
    <col min="22" max="22" width="20.88671875" bestFit="1" customWidth="1"/>
    <col min="23" max="23" width="8.21875" customWidth="1"/>
    <col min="24" max="25" width="14.77734375" bestFit="1" customWidth="1"/>
    <col min="26" max="26" width="17.88671875" bestFit="1" customWidth="1"/>
    <col min="27" max="27" width="11.88671875" bestFit="1" customWidth="1"/>
    <col min="28" max="28" width="8" customWidth="1"/>
  </cols>
  <sheetData>
    <row r="1" spans="1:35" ht="14.55" customHeight="1" x14ac:dyDescent="0.3">
      <c r="A1" s="19" t="s">
        <v>128</v>
      </c>
      <c r="B1" s="20" t="s">
        <v>129</v>
      </c>
      <c r="C1" s="20" t="s">
        <v>130</v>
      </c>
      <c r="D1" s="20" t="s">
        <v>131</v>
      </c>
      <c r="E1" s="20" t="s">
        <v>132</v>
      </c>
      <c r="F1" s="21" t="s">
        <v>133</v>
      </c>
      <c r="G1" s="20" t="s">
        <v>134</v>
      </c>
      <c r="H1" s="20" t="s">
        <v>135</v>
      </c>
      <c r="I1" s="20" t="s">
        <v>136</v>
      </c>
      <c r="J1" s="20" t="s">
        <v>137</v>
      </c>
      <c r="K1" s="20" t="s">
        <v>138</v>
      </c>
      <c r="L1" s="22" t="s">
        <v>139</v>
      </c>
      <c r="Q1" s="81" t="s">
        <v>6</v>
      </c>
      <c r="R1" s="73"/>
      <c r="S1" s="73"/>
      <c r="T1" s="73"/>
      <c r="U1" s="73"/>
      <c r="V1" s="73"/>
      <c r="W1" s="73"/>
      <c r="X1" s="73"/>
    </row>
    <row r="2" spans="1:35" ht="14.55" customHeight="1" x14ac:dyDescent="0.3">
      <c r="A2" s="23" t="s">
        <v>8</v>
      </c>
      <c r="B2" s="29">
        <v>46231</v>
      </c>
      <c r="C2" s="24" t="s">
        <v>9</v>
      </c>
      <c r="D2" s="24" t="s">
        <v>10</v>
      </c>
      <c r="E2" s="24" t="s">
        <v>11</v>
      </c>
      <c r="F2" s="25" t="s">
        <v>12</v>
      </c>
      <c r="G2" s="25">
        <v>7</v>
      </c>
      <c r="H2" s="26">
        <v>3190</v>
      </c>
      <c r="I2" s="26">
        <f>G2*H2</f>
        <v>22330</v>
      </c>
      <c r="J2" s="23" t="s">
        <v>13</v>
      </c>
      <c r="K2" s="23" t="s">
        <v>14</v>
      </c>
      <c r="L2" s="23" t="s">
        <v>15</v>
      </c>
      <c r="Q2" s="73"/>
      <c r="R2" s="73"/>
      <c r="S2" s="73"/>
      <c r="T2" s="73"/>
      <c r="U2" s="73"/>
      <c r="V2" s="73"/>
      <c r="W2" s="73"/>
      <c r="X2" s="73"/>
    </row>
    <row r="3" spans="1:35" ht="14.55" customHeight="1" x14ac:dyDescent="0.3">
      <c r="A3" s="23" t="s">
        <v>16</v>
      </c>
      <c r="B3" s="29">
        <v>46256</v>
      </c>
      <c r="C3" s="24" t="s">
        <v>17</v>
      </c>
      <c r="D3" s="24" t="s">
        <v>18</v>
      </c>
      <c r="E3" s="23" t="s">
        <v>11</v>
      </c>
      <c r="F3" s="25" t="s">
        <v>19</v>
      </c>
      <c r="G3" s="25">
        <v>9</v>
      </c>
      <c r="H3" s="26">
        <v>2290</v>
      </c>
      <c r="I3" s="26">
        <f t="shared" ref="I3:I61" si="0">G3*H3</f>
        <v>20610</v>
      </c>
      <c r="J3" s="23" t="s">
        <v>13</v>
      </c>
      <c r="K3" s="23" t="s">
        <v>20</v>
      </c>
      <c r="L3" s="23" t="s">
        <v>15</v>
      </c>
      <c r="Q3" s="73"/>
      <c r="R3" s="73"/>
      <c r="S3" s="73"/>
      <c r="T3" s="73"/>
      <c r="U3" s="73"/>
      <c r="V3" s="73"/>
      <c r="W3" s="73"/>
      <c r="X3" s="73"/>
    </row>
    <row r="4" spans="1:35" ht="14.55" customHeight="1" x14ac:dyDescent="0.3">
      <c r="A4" s="23" t="s">
        <v>21</v>
      </c>
      <c r="B4" s="29">
        <v>46028</v>
      </c>
      <c r="C4" s="24" t="s">
        <v>22</v>
      </c>
      <c r="D4" s="24" t="s">
        <v>23</v>
      </c>
      <c r="E4" s="24" t="s">
        <v>24</v>
      </c>
      <c r="F4" s="25" t="s">
        <v>25</v>
      </c>
      <c r="G4" s="25">
        <v>1</v>
      </c>
      <c r="H4" s="26">
        <v>8990</v>
      </c>
      <c r="I4" s="26">
        <f t="shared" si="0"/>
        <v>8990</v>
      </c>
      <c r="J4" s="23" t="s">
        <v>26</v>
      </c>
      <c r="K4" s="23" t="s">
        <v>27</v>
      </c>
      <c r="L4" s="23" t="s">
        <v>15</v>
      </c>
      <c r="Q4" s="73"/>
      <c r="R4" s="73"/>
      <c r="S4" s="73"/>
      <c r="T4" s="73"/>
      <c r="U4" s="73"/>
      <c r="V4" s="73"/>
      <c r="W4" s="73"/>
      <c r="X4" s="73"/>
    </row>
    <row r="5" spans="1:35" x14ac:dyDescent="0.3">
      <c r="A5" s="23" t="s">
        <v>28</v>
      </c>
      <c r="B5" s="29">
        <v>46081</v>
      </c>
      <c r="C5" s="24" t="s">
        <v>17</v>
      </c>
      <c r="D5" s="24" t="s">
        <v>29</v>
      </c>
      <c r="E5" s="24" t="s">
        <v>30</v>
      </c>
      <c r="F5" s="25" t="s">
        <v>31</v>
      </c>
      <c r="G5" s="25">
        <v>9</v>
      </c>
      <c r="H5" s="26">
        <v>12990</v>
      </c>
      <c r="I5" s="26">
        <f t="shared" si="0"/>
        <v>116910</v>
      </c>
      <c r="J5" s="23" t="s">
        <v>13</v>
      </c>
      <c r="K5" s="23" t="s">
        <v>20</v>
      </c>
      <c r="L5" s="23" t="s">
        <v>15</v>
      </c>
    </row>
    <row r="6" spans="1:35" x14ac:dyDescent="0.3">
      <c r="A6" s="23" t="s">
        <v>32</v>
      </c>
      <c r="B6" s="29">
        <v>46101</v>
      </c>
      <c r="C6" s="24" t="s">
        <v>9</v>
      </c>
      <c r="D6" s="24" t="s">
        <v>33</v>
      </c>
      <c r="E6" s="24" t="s">
        <v>34</v>
      </c>
      <c r="F6" s="25" t="s">
        <v>35</v>
      </c>
      <c r="G6" s="25">
        <v>5</v>
      </c>
      <c r="H6" s="26">
        <v>9490</v>
      </c>
      <c r="I6" s="26">
        <f t="shared" si="0"/>
        <v>47450</v>
      </c>
      <c r="J6" s="23" t="s">
        <v>13</v>
      </c>
      <c r="K6" s="23" t="s">
        <v>27</v>
      </c>
      <c r="L6" s="23" t="s">
        <v>36</v>
      </c>
    </row>
    <row r="7" spans="1:35" x14ac:dyDescent="0.3">
      <c r="A7" s="23" t="s">
        <v>37</v>
      </c>
      <c r="B7" s="29">
        <v>46096</v>
      </c>
      <c r="C7" s="24" t="s">
        <v>38</v>
      </c>
      <c r="D7" s="24" t="s">
        <v>29</v>
      </c>
      <c r="E7" s="24" t="s">
        <v>11</v>
      </c>
      <c r="F7" s="27" t="s">
        <v>19</v>
      </c>
      <c r="G7" s="27">
        <v>1</v>
      </c>
      <c r="H7" s="28">
        <v>2290</v>
      </c>
      <c r="I7" s="26">
        <f t="shared" si="0"/>
        <v>2290</v>
      </c>
      <c r="J7" s="23" t="s">
        <v>13</v>
      </c>
      <c r="K7" s="23" t="s">
        <v>20</v>
      </c>
      <c r="L7" s="23" t="s">
        <v>15</v>
      </c>
      <c r="Q7" s="81" t="s">
        <v>143</v>
      </c>
      <c r="R7" s="73"/>
      <c r="S7" s="73"/>
      <c r="U7" s="81" t="s">
        <v>18</v>
      </c>
      <c r="V7" s="73"/>
      <c r="W7" s="73"/>
    </row>
    <row r="8" spans="1:35" ht="14.55" customHeight="1" x14ac:dyDescent="0.3">
      <c r="A8" s="23" t="s">
        <v>39</v>
      </c>
      <c r="B8" s="29">
        <v>46043</v>
      </c>
      <c r="C8" s="24" t="s">
        <v>40</v>
      </c>
      <c r="D8" s="24" t="s">
        <v>33</v>
      </c>
      <c r="E8" s="24" t="s">
        <v>24</v>
      </c>
      <c r="F8" s="27" t="s">
        <v>25</v>
      </c>
      <c r="G8" s="27">
        <v>4</v>
      </c>
      <c r="H8" s="26">
        <v>8990</v>
      </c>
      <c r="I8" s="26">
        <f t="shared" si="0"/>
        <v>35960</v>
      </c>
      <c r="J8" s="23" t="s">
        <v>41</v>
      </c>
      <c r="K8" s="23" t="s">
        <v>14</v>
      </c>
      <c r="L8" s="23" t="s">
        <v>15</v>
      </c>
      <c r="Q8" s="73"/>
      <c r="R8" s="73"/>
      <c r="S8" s="73"/>
      <c r="U8" s="73"/>
      <c r="V8" s="73"/>
      <c r="W8" s="73"/>
    </row>
    <row r="9" spans="1:35" ht="14.55" customHeight="1" x14ac:dyDescent="0.3">
      <c r="A9" s="23" t="s">
        <v>42</v>
      </c>
      <c r="B9" s="29">
        <v>46167</v>
      </c>
      <c r="C9" s="24" t="s">
        <v>43</v>
      </c>
      <c r="D9" s="24" t="s">
        <v>44</v>
      </c>
      <c r="E9" s="24" t="s">
        <v>24</v>
      </c>
      <c r="F9" s="27" t="s">
        <v>45</v>
      </c>
      <c r="G9" s="27">
        <v>9</v>
      </c>
      <c r="H9" s="26">
        <v>12990</v>
      </c>
      <c r="I9" s="26">
        <f>G9*H9</f>
        <v>116910</v>
      </c>
      <c r="J9" s="23" t="s">
        <v>13</v>
      </c>
      <c r="K9" s="23" t="s">
        <v>14</v>
      </c>
      <c r="L9" s="23" t="s">
        <v>15</v>
      </c>
      <c r="Q9" s="73"/>
      <c r="R9" s="73"/>
      <c r="S9" s="73"/>
      <c r="U9" s="73"/>
      <c r="V9" s="73"/>
      <c r="W9" s="73"/>
    </row>
    <row r="10" spans="1:35" ht="14.55" customHeight="1" x14ac:dyDescent="0.3">
      <c r="A10" s="23" t="s">
        <v>46</v>
      </c>
      <c r="B10" s="29">
        <v>46067</v>
      </c>
      <c r="C10" s="24" t="s">
        <v>47</v>
      </c>
      <c r="D10" s="24" t="s">
        <v>48</v>
      </c>
      <c r="E10" s="24" t="s">
        <v>11</v>
      </c>
      <c r="F10" s="23" t="s">
        <v>19</v>
      </c>
      <c r="G10" s="23">
        <v>7</v>
      </c>
      <c r="H10" s="26">
        <v>2290</v>
      </c>
      <c r="I10" s="26">
        <f t="shared" si="0"/>
        <v>16030</v>
      </c>
      <c r="J10" s="23" t="s">
        <v>13</v>
      </c>
      <c r="K10" s="23" t="s">
        <v>27</v>
      </c>
      <c r="L10" s="23" t="s">
        <v>15</v>
      </c>
    </row>
    <row r="11" spans="1:35" ht="14.55" customHeight="1" x14ac:dyDescent="0.3">
      <c r="A11" s="23" t="s">
        <v>49</v>
      </c>
      <c r="B11" s="29">
        <v>46205</v>
      </c>
      <c r="C11" s="24" t="s">
        <v>38</v>
      </c>
      <c r="D11" s="24" t="s">
        <v>44</v>
      </c>
      <c r="E11" s="24" t="s">
        <v>24</v>
      </c>
      <c r="F11" s="23" t="s">
        <v>50</v>
      </c>
      <c r="G11" s="23">
        <v>5</v>
      </c>
      <c r="H11" s="26">
        <v>17990</v>
      </c>
      <c r="I11" s="26">
        <f t="shared" si="0"/>
        <v>89950</v>
      </c>
      <c r="J11" s="23" t="s">
        <v>13</v>
      </c>
      <c r="K11" s="23" t="s">
        <v>14</v>
      </c>
      <c r="L11" s="23" t="s">
        <v>15</v>
      </c>
    </row>
    <row r="12" spans="1:35" ht="14.55" customHeight="1" x14ac:dyDescent="0.3">
      <c r="A12" s="23" t="s">
        <v>51</v>
      </c>
      <c r="B12" s="29">
        <v>46091</v>
      </c>
      <c r="C12" s="24" t="s">
        <v>52</v>
      </c>
      <c r="D12" s="24" t="s">
        <v>53</v>
      </c>
      <c r="E12" s="24" t="s">
        <v>30</v>
      </c>
      <c r="F12" s="23" t="s">
        <v>54</v>
      </c>
      <c r="G12" s="23">
        <v>10</v>
      </c>
      <c r="H12" s="26">
        <v>7490</v>
      </c>
      <c r="I12" s="26">
        <f t="shared" si="0"/>
        <v>74900</v>
      </c>
      <c r="J12" s="23" t="s">
        <v>13</v>
      </c>
      <c r="K12" s="23" t="s">
        <v>14</v>
      </c>
      <c r="L12" s="23" t="s">
        <v>15</v>
      </c>
      <c r="Q12" s="52" t="str" cm="1">
        <f t="array" ref="Q12:AB22">_xlfn._xlws.FILTER(A2:L61,D2:D61=U7,"Nincs találat")</f>
        <v>R-2026002</v>
      </c>
      <c r="R12" s="53">
        <v>46256</v>
      </c>
      <c r="S12" s="52" t="str">
        <v>Nagy Bence</v>
      </c>
      <c r="T12" s="52" t="str">
        <v>Győr</v>
      </c>
      <c r="U12" s="52" t="str">
        <v>Irodaszer</v>
      </c>
      <c r="V12" s="52" t="str">
        <v>Iratrendező</v>
      </c>
      <c r="W12" s="52">
        <v>9</v>
      </c>
      <c r="X12" s="54">
        <v>2290</v>
      </c>
      <c r="Y12" s="54">
        <v>20610</v>
      </c>
      <c r="Z12" s="52" t="str">
        <v>Teljesítve</v>
      </c>
      <c r="AA12" s="52" t="str">
        <v>Bankkártya</v>
      </c>
      <c r="AB12" s="52" t="str">
        <v>Normál</v>
      </c>
    </row>
    <row r="13" spans="1:35" ht="15" x14ac:dyDescent="0.3">
      <c r="A13" s="23" t="s">
        <v>55</v>
      </c>
      <c r="B13" s="29">
        <v>46125</v>
      </c>
      <c r="C13" s="24" t="s">
        <v>56</v>
      </c>
      <c r="D13" s="24" t="s">
        <v>44</v>
      </c>
      <c r="E13" s="24" t="s">
        <v>30</v>
      </c>
      <c r="F13" s="23" t="s">
        <v>31</v>
      </c>
      <c r="G13" s="23">
        <v>1</v>
      </c>
      <c r="H13" s="26">
        <v>12990</v>
      </c>
      <c r="I13" s="26">
        <f t="shared" si="0"/>
        <v>12990</v>
      </c>
      <c r="J13" s="23" t="s">
        <v>26</v>
      </c>
      <c r="K13" s="23" t="s">
        <v>20</v>
      </c>
      <c r="L13" s="23" t="s">
        <v>15</v>
      </c>
      <c r="Q13" s="52" t="str">
        <v>R-2026014</v>
      </c>
      <c r="R13" s="53">
        <v>46104</v>
      </c>
      <c r="S13" s="52" t="str">
        <v>Mészáros Roland</v>
      </c>
      <c r="T13" s="52" t="str">
        <v>Győr</v>
      </c>
      <c r="U13" s="52" t="str">
        <v>Sport</v>
      </c>
      <c r="V13" s="52" t="str">
        <v>Kulacs</v>
      </c>
      <c r="W13" s="52">
        <v>8</v>
      </c>
      <c r="X13" s="54">
        <v>4490</v>
      </c>
      <c r="Y13" s="54">
        <v>35920</v>
      </c>
      <c r="Z13" s="52" t="str">
        <v>Teljesítve</v>
      </c>
      <c r="AA13" s="52" t="str">
        <v>Utánvét</v>
      </c>
      <c r="AB13" s="52" t="str">
        <v>Sürgős</v>
      </c>
      <c r="AI13" s="1"/>
    </row>
    <row r="14" spans="1:35" ht="15" x14ac:dyDescent="0.3">
      <c r="A14" s="23" t="s">
        <v>57</v>
      </c>
      <c r="B14" s="29">
        <v>46165</v>
      </c>
      <c r="C14" s="24" t="s">
        <v>17</v>
      </c>
      <c r="D14" s="24" t="s">
        <v>48</v>
      </c>
      <c r="E14" s="24" t="s">
        <v>34</v>
      </c>
      <c r="F14" s="23" t="s">
        <v>58</v>
      </c>
      <c r="G14" s="23">
        <v>9</v>
      </c>
      <c r="H14" s="26">
        <v>8490</v>
      </c>
      <c r="I14" s="26">
        <f t="shared" si="0"/>
        <v>76410</v>
      </c>
      <c r="J14" s="23" t="s">
        <v>13</v>
      </c>
      <c r="K14" s="23" t="s">
        <v>20</v>
      </c>
      <c r="L14" s="23" t="s">
        <v>15</v>
      </c>
      <c r="Q14" s="52" t="str">
        <v>R-2026025</v>
      </c>
      <c r="R14" s="53">
        <v>46051</v>
      </c>
      <c r="S14" s="52" t="str">
        <v>Balogh Lilla</v>
      </c>
      <c r="T14" s="52" t="str">
        <v>Győr</v>
      </c>
      <c r="U14" s="52" t="str">
        <v>Irodaszer</v>
      </c>
      <c r="V14" s="52" t="str">
        <v>Asztali naptár</v>
      </c>
      <c r="W14" s="52">
        <v>5</v>
      </c>
      <c r="X14" s="54">
        <v>3990</v>
      </c>
      <c r="Y14" s="54">
        <v>19950</v>
      </c>
      <c r="Z14" s="52" t="str">
        <v>Teljesítve</v>
      </c>
      <c r="AA14" s="52" t="str">
        <v>Átutalás</v>
      </c>
      <c r="AB14" s="52" t="str">
        <v>Normál</v>
      </c>
    </row>
    <row r="15" spans="1:35" ht="15" x14ac:dyDescent="0.3">
      <c r="A15" s="23" t="s">
        <v>59</v>
      </c>
      <c r="B15" s="29">
        <v>46104</v>
      </c>
      <c r="C15" s="24" t="s">
        <v>60</v>
      </c>
      <c r="D15" s="24" t="s">
        <v>18</v>
      </c>
      <c r="E15" s="24" t="s">
        <v>61</v>
      </c>
      <c r="F15" s="23" t="s">
        <v>62</v>
      </c>
      <c r="G15" s="23">
        <v>8</v>
      </c>
      <c r="H15" s="26">
        <v>4490</v>
      </c>
      <c r="I15" s="26">
        <f t="shared" si="0"/>
        <v>35920</v>
      </c>
      <c r="J15" s="23" t="s">
        <v>13</v>
      </c>
      <c r="K15" s="23" t="s">
        <v>14</v>
      </c>
      <c r="L15" s="23" t="s">
        <v>36</v>
      </c>
      <c r="Q15" s="52" t="str">
        <v>R-2026026</v>
      </c>
      <c r="R15" s="53">
        <v>46187</v>
      </c>
      <c r="S15" s="52" t="str">
        <v>Simon Tamás</v>
      </c>
      <c r="T15" s="52" t="str">
        <v>Győr</v>
      </c>
      <c r="U15" s="52" t="str">
        <v>Irodaszer</v>
      </c>
      <c r="V15" s="52" t="str">
        <v>Jegyzetfüzet</v>
      </c>
      <c r="W15" s="52">
        <v>2</v>
      </c>
      <c r="X15" s="54">
        <v>2490</v>
      </c>
      <c r="Y15" s="54">
        <v>4980</v>
      </c>
      <c r="Z15" s="52" t="str">
        <v>Teljesítve</v>
      </c>
      <c r="AA15" s="52" t="str">
        <v>Bankkártya</v>
      </c>
      <c r="AB15" s="52" t="str">
        <v>Normál</v>
      </c>
    </row>
    <row r="16" spans="1:35" ht="15" x14ac:dyDescent="0.3">
      <c r="A16" s="23" t="s">
        <v>63</v>
      </c>
      <c r="B16" s="29">
        <v>46215</v>
      </c>
      <c r="C16" s="24" t="s">
        <v>64</v>
      </c>
      <c r="D16" s="24" t="s">
        <v>29</v>
      </c>
      <c r="E16" s="24" t="s">
        <v>61</v>
      </c>
      <c r="F16" s="23" t="s">
        <v>65</v>
      </c>
      <c r="G16" s="23">
        <v>7</v>
      </c>
      <c r="H16" s="26">
        <v>13490</v>
      </c>
      <c r="I16" s="26">
        <f t="shared" si="0"/>
        <v>94430</v>
      </c>
      <c r="J16" s="23" t="s">
        <v>26</v>
      </c>
      <c r="K16" s="23" t="s">
        <v>20</v>
      </c>
      <c r="L16" s="23" t="s">
        <v>15</v>
      </c>
      <c r="Q16" s="52" t="str">
        <v>R-2026032</v>
      </c>
      <c r="R16" s="53">
        <v>46123</v>
      </c>
      <c r="S16" s="52" t="str">
        <v>Szabó Dániel</v>
      </c>
      <c r="T16" s="52" t="str">
        <v>Győr</v>
      </c>
      <c r="U16" s="52" t="str">
        <v>Háztartás</v>
      </c>
      <c r="V16" s="52" t="str">
        <v>Tárolódoboz</v>
      </c>
      <c r="W16" s="52">
        <v>3</v>
      </c>
      <c r="X16" s="54">
        <v>2990</v>
      </c>
      <c r="Y16" s="54">
        <v>8970</v>
      </c>
      <c r="Z16" s="52" t="str">
        <v>Kiszállítva</v>
      </c>
      <c r="AA16" s="52" t="str">
        <v>Átutalás</v>
      </c>
      <c r="AB16" s="52" t="str">
        <v>Normál</v>
      </c>
    </row>
    <row r="17" spans="1:28" ht="15" x14ac:dyDescent="0.3">
      <c r="A17" s="23" t="s">
        <v>66</v>
      </c>
      <c r="B17" s="29">
        <v>46238</v>
      </c>
      <c r="C17" s="24" t="s">
        <v>22</v>
      </c>
      <c r="D17" s="24" t="s">
        <v>23</v>
      </c>
      <c r="E17" s="24" t="s">
        <v>61</v>
      </c>
      <c r="F17" s="23" t="s">
        <v>67</v>
      </c>
      <c r="G17" s="23">
        <v>6</v>
      </c>
      <c r="H17" s="26">
        <v>5990</v>
      </c>
      <c r="I17" s="26">
        <f t="shared" si="0"/>
        <v>35940</v>
      </c>
      <c r="J17" s="23" t="s">
        <v>13</v>
      </c>
      <c r="K17" s="23" t="s">
        <v>27</v>
      </c>
      <c r="L17" s="23" t="s">
        <v>15</v>
      </c>
      <c r="Q17" s="52" t="str">
        <v>R-2026034</v>
      </c>
      <c r="R17" s="53">
        <v>46171</v>
      </c>
      <c r="S17" s="52" t="str">
        <v>Varga Gábor</v>
      </c>
      <c r="T17" s="52" t="str">
        <v>Győr</v>
      </c>
      <c r="U17" s="52" t="str">
        <v>Elektronika</v>
      </c>
      <c r="V17" s="52" t="str">
        <v>Fejhallgató</v>
      </c>
      <c r="W17" s="52">
        <v>9</v>
      </c>
      <c r="X17" s="54">
        <v>15990</v>
      </c>
      <c r="Y17" s="54">
        <v>143910</v>
      </c>
      <c r="Z17" s="52" t="str">
        <v>Teljesítve</v>
      </c>
      <c r="AA17" s="52" t="str">
        <v>Utánvét</v>
      </c>
      <c r="AB17" s="52" t="str">
        <v>Normál</v>
      </c>
    </row>
    <row r="18" spans="1:28" ht="15" x14ac:dyDescent="0.3">
      <c r="A18" s="23" t="s">
        <v>68</v>
      </c>
      <c r="B18" s="29">
        <v>46047</v>
      </c>
      <c r="C18" s="24" t="s">
        <v>47</v>
      </c>
      <c r="D18" s="24" t="s">
        <v>48</v>
      </c>
      <c r="E18" s="24" t="s">
        <v>34</v>
      </c>
      <c r="F18" s="23" t="s">
        <v>58</v>
      </c>
      <c r="G18" s="23">
        <v>8</v>
      </c>
      <c r="H18" s="26">
        <v>8490</v>
      </c>
      <c r="I18" s="26">
        <f t="shared" si="0"/>
        <v>67920</v>
      </c>
      <c r="J18" s="23" t="s">
        <v>13</v>
      </c>
      <c r="K18" s="23" t="s">
        <v>14</v>
      </c>
      <c r="L18" s="23" t="s">
        <v>15</v>
      </c>
      <c r="Q18" s="52" t="str">
        <v>R-2026038</v>
      </c>
      <c r="R18" s="53">
        <v>46219</v>
      </c>
      <c r="S18" s="52" t="str">
        <v>Németh Júlia</v>
      </c>
      <c r="T18" s="52" t="str">
        <v>Győr</v>
      </c>
      <c r="U18" s="52" t="str">
        <v>Sport</v>
      </c>
      <c r="V18" s="52" t="str">
        <v>Fitneszszalag</v>
      </c>
      <c r="W18" s="52">
        <v>1</v>
      </c>
      <c r="X18" s="54">
        <v>5990</v>
      </c>
      <c r="Y18" s="54">
        <v>5990</v>
      </c>
      <c r="Z18" s="52" t="str">
        <v>Kiszállítva</v>
      </c>
      <c r="AA18" s="52" t="str">
        <v>Átutalás</v>
      </c>
      <c r="AB18" s="52" t="str">
        <v>Normál</v>
      </c>
    </row>
    <row r="19" spans="1:28" ht="15" x14ac:dyDescent="0.3">
      <c r="A19" s="23" t="s">
        <v>69</v>
      </c>
      <c r="B19" s="29">
        <v>46041</v>
      </c>
      <c r="C19" s="24" t="s">
        <v>70</v>
      </c>
      <c r="D19" s="24" t="s">
        <v>33</v>
      </c>
      <c r="E19" s="24" t="s">
        <v>30</v>
      </c>
      <c r="F19" s="23" t="s">
        <v>71</v>
      </c>
      <c r="G19" s="23">
        <v>10</v>
      </c>
      <c r="H19" s="26">
        <v>6990</v>
      </c>
      <c r="I19" s="26">
        <f t="shared" si="0"/>
        <v>69900</v>
      </c>
      <c r="J19" s="23" t="s">
        <v>13</v>
      </c>
      <c r="K19" s="23" t="s">
        <v>27</v>
      </c>
      <c r="L19" s="23" t="s">
        <v>15</v>
      </c>
      <c r="Q19" s="52" t="str">
        <v>R-2026039</v>
      </c>
      <c r="R19" s="53">
        <v>46147</v>
      </c>
      <c r="S19" s="52" t="str">
        <v>Horváth Eszter</v>
      </c>
      <c r="T19" s="52" t="str">
        <v>Győr</v>
      </c>
      <c r="U19" s="52" t="str">
        <v>Sport</v>
      </c>
      <c r="V19" s="52" t="str">
        <v>Fitneszszalag</v>
      </c>
      <c r="W19" s="52">
        <v>4</v>
      </c>
      <c r="X19" s="54">
        <v>5990</v>
      </c>
      <c r="Y19" s="54">
        <v>23960</v>
      </c>
      <c r="Z19" s="52" t="str">
        <v>Feldolgozás alatt</v>
      </c>
      <c r="AA19" s="52" t="str">
        <v>Átutalás</v>
      </c>
      <c r="AB19" s="52" t="str">
        <v>Normál</v>
      </c>
    </row>
    <row r="20" spans="1:28" ht="15" x14ac:dyDescent="0.3">
      <c r="A20" s="23" t="s">
        <v>72</v>
      </c>
      <c r="B20" s="29">
        <v>46198</v>
      </c>
      <c r="C20" s="24" t="s">
        <v>70</v>
      </c>
      <c r="D20" s="24" t="s">
        <v>23</v>
      </c>
      <c r="E20" s="24" t="s">
        <v>30</v>
      </c>
      <c r="F20" s="23" t="s">
        <v>71</v>
      </c>
      <c r="G20" s="23">
        <v>9</v>
      </c>
      <c r="H20" s="26">
        <v>6990</v>
      </c>
      <c r="I20" s="26">
        <f t="shared" si="0"/>
        <v>62910</v>
      </c>
      <c r="J20" s="23" t="s">
        <v>73</v>
      </c>
      <c r="K20" s="23" t="s">
        <v>27</v>
      </c>
      <c r="L20" s="23" t="s">
        <v>36</v>
      </c>
      <c r="Q20" s="52" t="str">
        <v>R-2026040</v>
      </c>
      <c r="R20" s="53">
        <v>46047</v>
      </c>
      <c r="S20" s="52" t="str">
        <v>Németh Júlia</v>
      </c>
      <c r="T20" s="52" t="str">
        <v>Győr</v>
      </c>
      <c r="U20" s="52" t="str">
        <v>Irodaszer</v>
      </c>
      <c r="V20" s="52" t="str">
        <v>Golyóstoll készlet</v>
      </c>
      <c r="W20" s="52">
        <v>3</v>
      </c>
      <c r="X20" s="54">
        <v>3190</v>
      </c>
      <c r="Y20" s="54">
        <v>9570</v>
      </c>
      <c r="Z20" s="52" t="str">
        <v>Teljesítve</v>
      </c>
      <c r="AA20" s="52" t="str">
        <v>Utánvét</v>
      </c>
      <c r="AB20" s="52" t="str">
        <v>Sürgős</v>
      </c>
    </row>
    <row r="21" spans="1:28" ht="15" x14ac:dyDescent="0.3">
      <c r="A21" s="23" t="s">
        <v>74</v>
      </c>
      <c r="B21" s="29">
        <v>46197</v>
      </c>
      <c r="C21" s="24" t="s">
        <v>47</v>
      </c>
      <c r="D21" s="24" t="s">
        <v>23</v>
      </c>
      <c r="E21" s="24" t="s">
        <v>34</v>
      </c>
      <c r="F21" s="23" t="s">
        <v>75</v>
      </c>
      <c r="G21" s="23">
        <v>6</v>
      </c>
      <c r="H21" s="26">
        <v>4990</v>
      </c>
      <c r="I21" s="26">
        <f t="shared" si="0"/>
        <v>29940</v>
      </c>
      <c r="J21" s="23" t="s">
        <v>13</v>
      </c>
      <c r="K21" s="23" t="s">
        <v>20</v>
      </c>
      <c r="L21" s="23" t="s">
        <v>15</v>
      </c>
      <c r="Q21" s="52" t="str">
        <v>R-2026046</v>
      </c>
      <c r="R21" s="53">
        <v>46038</v>
      </c>
      <c r="S21" s="52" t="str">
        <v>Németh Júlia</v>
      </c>
      <c r="T21" s="52" t="str">
        <v>Győr</v>
      </c>
      <c r="U21" s="52" t="str">
        <v>Elektronika</v>
      </c>
      <c r="V21" s="52" t="str">
        <v>Vezeték nélküli egér</v>
      </c>
      <c r="W21" s="52">
        <v>10</v>
      </c>
      <c r="X21" s="54">
        <v>8990</v>
      </c>
      <c r="Y21" s="54">
        <v>89900</v>
      </c>
      <c r="Z21" s="52" t="str">
        <v>Teljesítve</v>
      </c>
      <c r="AA21" s="52" t="str">
        <v>Bankkártya</v>
      </c>
      <c r="AB21" s="52" t="str">
        <v>Normál</v>
      </c>
    </row>
    <row r="22" spans="1:28" ht="15" x14ac:dyDescent="0.3">
      <c r="A22" s="23" t="s">
        <v>76</v>
      </c>
      <c r="B22" s="29">
        <v>46078</v>
      </c>
      <c r="C22" s="24" t="s">
        <v>17</v>
      </c>
      <c r="D22" s="24" t="s">
        <v>10</v>
      </c>
      <c r="E22" s="24" t="s">
        <v>61</v>
      </c>
      <c r="F22" s="23" t="s">
        <v>62</v>
      </c>
      <c r="G22" s="23">
        <v>5</v>
      </c>
      <c r="H22" s="26">
        <v>4490</v>
      </c>
      <c r="I22" s="26">
        <f t="shared" si="0"/>
        <v>22450</v>
      </c>
      <c r="J22" s="23" t="s">
        <v>13</v>
      </c>
      <c r="K22" s="23" t="s">
        <v>14</v>
      </c>
      <c r="L22" s="23" t="s">
        <v>15</v>
      </c>
      <c r="Q22" s="52" t="str">
        <v>R-2026056</v>
      </c>
      <c r="R22" s="53">
        <v>46197</v>
      </c>
      <c r="S22" s="52" t="str">
        <v>Mészáros Roland</v>
      </c>
      <c r="T22" s="52" t="str">
        <v>Győr</v>
      </c>
      <c r="U22" s="52" t="str">
        <v>Irodaszer</v>
      </c>
      <c r="V22" s="52" t="str">
        <v>Jegyzetfüzet</v>
      </c>
      <c r="W22" s="52">
        <v>6</v>
      </c>
      <c r="X22" s="54">
        <v>2490</v>
      </c>
      <c r="Y22" s="54">
        <v>14940</v>
      </c>
      <c r="Z22" s="52" t="str">
        <v>Teljesítve</v>
      </c>
      <c r="AA22" s="52" t="str">
        <v>Átutalás</v>
      </c>
      <c r="AB22" s="52" t="str">
        <v>Normál</v>
      </c>
    </row>
    <row r="23" spans="1:28" x14ac:dyDescent="0.3">
      <c r="A23" s="23" t="s">
        <v>77</v>
      </c>
      <c r="B23" s="29">
        <v>46140</v>
      </c>
      <c r="C23" s="24" t="s">
        <v>56</v>
      </c>
      <c r="D23" s="24" t="s">
        <v>48</v>
      </c>
      <c r="E23" s="24" t="s">
        <v>61</v>
      </c>
      <c r="F23" s="23" t="s">
        <v>62</v>
      </c>
      <c r="G23" s="23">
        <v>2</v>
      </c>
      <c r="H23" s="26">
        <v>4490</v>
      </c>
      <c r="I23" s="26">
        <f t="shared" si="0"/>
        <v>8980</v>
      </c>
      <c r="J23" s="23" t="s">
        <v>13</v>
      </c>
      <c r="K23" s="23" t="s">
        <v>27</v>
      </c>
      <c r="L23" s="23" t="s">
        <v>15</v>
      </c>
    </row>
    <row r="24" spans="1:28" x14ac:dyDescent="0.3">
      <c r="A24" s="23" t="s">
        <v>78</v>
      </c>
      <c r="B24" s="29">
        <v>46066</v>
      </c>
      <c r="C24" s="24" t="s">
        <v>60</v>
      </c>
      <c r="D24" s="24" t="s">
        <v>48</v>
      </c>
      <c r="E24" s="24" t="s">
        <v>61</v>
      </c>
      <c r="F24" s="23" t="s">
        <v>67</v>
      </c>
      <c r="G24" s="23">
        <v>5</v>
      </c>
      <c r="H24" s="26">
        <v>5990</v>
      </c>
      <c r="I24" s="26">
        <f t="shared" si="0"/>
        <v>29950</v>
      </c>
      <c r="J24" s="23" t="s">
        <v>13</v>
      </c>
      <c r="K24" s="23" t="s">
        <v>14</v>
      </c>
      <c r="L24" s="23" t="s">
        <v>15</v>
      </c>
    </row>
    <row r="25" spans="1:28" x14ac:dyDescent="0.3">
      <c r="A25" s="23" t="s">
        <v>79</v>
      </c>
      <c r="B25" s="29">
        <v>46119</v>
      </c>
      <c r="C25" s="24" t="s">
        <v>80</v>
      </c>
      <c r="D25" s="24" t="s">
        <v>10</v>
      </c>
      <c r="E25" s="24" t="s">
        <v>34</v>
      </c>
      <c r="F25" s="23" t="s">
        <v>58</v>
      </c>
      <c r="G25" s="23">
        <v>2</v>
      </c>
      <c r="H25" s="26">
        <v>8490</v>
      </c>
      <c r="I25" s="26">
        <f t="shared" si="0"/>
        <v>16980</v>
      </c>
      <c r="J25" s="23" t="s">
        <v>41</v>
      </c>
      <c r="K25" s="23" t="s">
        <v>14</v>
      </c>
      <c r="L25" s="23" t="s">
        <v>15</v>
      </c>
    </row>
    <row r="26" spans="1:28" x14ac:dyDescent="0.3">
      <c r="A26" s="23" t="s">
        <v>81</v>
      </c>
      <c r="B26" s="29">
        <v>46051</v>
      </c>
      <c r="C26" s="24" t="s">
        <v>82</v>
      </c>
      <c r="D26" s="24" t="s">
        <v>18</v>
      </c>
      <c r="E26" s="24" t="s">
        <v>11</v>
      </c>
      <c r="F26" s="23" t="s">
        <v>83</v>
      </c>
      <c r="G26" s="23">
        <v>5</v>
      </c>
      <c r="H26" s="26">
        <v>3990</v>
      </c>
      <c r="I26" s="26">
        <f>G26*H26</f>
        <v>19950</v>
      </c>
      <c r="J26" s="23" t="s">
        <v>13</v>
      </c>
      <c r="K26" s="23" t="s">
        <v>27</v>
      </c>
      <c r="L26" s="23" t="s">
        <v>15</v>
      </c>
    </row>
    <row r="27" spans="1:28" x14ac:dyDescent="0.3">
      <c r="A27" s="23" t="s">
        <v>84</v>
      </c>
      <c r="B27" s="29">
        <v>46187</v>
      </c>
      <c r="C27" s="24" t="s">
        <v>80</v>
      </c>
      <c r="D27" s="24" t="s">
        <v>18</v>
      </c>
      <c r="E27" s="24" t="s">
        <v>11</v>
      </c>
      <c r="F27" s="23" t="s">
        <v>85</v>
      </c>
      <c r="G27" s="23">
        <v>2</v>
      </c>
      <c r="H27" s="26">
        <v>2490</v>
      </c>
      <c r="I27" s="26">
        <f t="shared" si="0"/>
        <v>4980</v>
      </c>
      <c r="J27" s="23" t="s">
        <v>13</v>
      </c>
      <c r="K27" s="23" t="s">
        <v>20</v>
      </c>
      <c r="L27" s="23" t="s">
        <v>15</v>
      </c>
    </row>
    <row r="28" spans="1:28" x14ac:dyDescent="0.3">
      <c r="A28" s="23" t="s">
        <v>86</v>
      </c>
      <c r="B28" s="29">
        <v>46231</v>
      </c>
      <c r="C28" s="24" t="s">
        <v>40</v>
      </c>
      <c r="D28" s="24" t="s">
        <v>10</v>
      </c>
      <c r="E28" s="24" t="s">
        <v>34</v>
      </c>
      <c r="F28" s="23" t="s">
        <v>75</v>
      </c>
      <c r="G28" s="23">
        <v>9</v>
      </c>
      <c r="H28" s="26">
        <v>4990</v>
      </c>
      <c r="I28" s="26">
        <f t="shared" si="0"/>
        <v>44910</v>
      </c>
      <c r="J28" s="23" t="s">
        <v>26</v>
      </c>
      <c r="K28" s="23" t="s">
        <v>14</v>
      </c>
      <c r="L28" s="23" t="s">
        <v>15</v>
      </c>
    </row>
    <row r="29" spans="1:28" x14ac:dyDescent="0.3">
      <c r="A29" s="23" t="s">
        <v>87</v>
      </c>
      <c r="B29" s="29">
        <v>46189</v>
      </c>
      <c r="C29" s="24" t="s">
        <v>47</v>
      </c>
      <c r="D29" s="24" t="s">
        <v>29</v>
      </c>
      <c r="E29" s="24" t="s">
        <v>11</v>
      </c>
      <c r="F29" s="23" t="s">
        <v>85</v>
      </c>
      <c r="G29" s="23">
        <v>9</v>
      </c>
      <c r="H29" s="26">
        <v>2490</v>
      </c>
      <c r="I29" s="26">
        <f t="shared" si="0"/>
        <v>22410</v>
      </c>
      <c r="J29" s="23" t="s">
        <v>26</v>
      </c>
      <c r="K29" s="23" t="s">
        <v>27</v>
      </c>
      <c r="L29" s="23" t="s">
        <v>15</v>
      </c>
    </row>
    <row r="30" spans="1:28" x14ac:dyDescent="0.3">
      <c r="A30" s="23" t="s">
        <v>88</v>
      </c>
      <c r="B30" s="29">
        <v>46183</v>
      </c>
      <c r="C30" s="24" t="s">
        <v>64</v>
      </c>
      <c r="D30" s="24" t="s">
        <v>33</v>
      </c>
      <c r="E30" s="24" t="s">
        <v>30</v>
      </c>
      <c r="F30" s="23" t="s">
        <v>31</v>
      </c>
      <c r="G30" s="23">
        <v>8</v>
      </c>
      <c r="H30" s="26">
        <v>12990</v>
      </c>
      <c r="I30" s="26">
        <f t="shared" si="0"/>
        <v>103920</v>
      </c>
      <c r="J30" s="23" t="s">
        <v>26</v>
      </c>
      <c r="K30" s="23" t="s">
        <v>14</v>
      </c>
      <c r="L30" s="23" t="s">
        <v>15</v>
      </c>
    </row>
    <row r="31" spans="1:28" x14ac:dyDescent="0.3">
      <c r="A31" s="23" t="s">
        <v>89</v>
      </c>
      <c r="B31" s="29">
        <v>46175</v>
      </c>
      <c r="C31" s="24" t="s">
        <v>52</v>
      </c>
      <c r="D31" s="24" t="s">
        <v>33</v>
      </c>
      <c r="E31" s="24" t="s">
        <v>24</v>
      </c>
      <c r="F31" s="23" t="s">
        <v>45</v>
      </c>
      <c r="G31" s="23">
        <v>8</v>
      </c>
      <c r="H31" s="26">
        <v>12990</v>
      </c>
      <c r="I31" s="26">
        <f t="shared" si="0"/>
        <v>103920</v>
      </c>
      <c r="J31" s="23" t="s">
        <v>13</v>
      </c>
      <c r="K31" s="23" t="s">
        <v>27</v>
      </c>
      <c r="L31" s="23" t="s">
        <v>15</v>
      </c>
    </row>
    <row r="32" spans="1:28" x14ac:dyDescent="0.3">
      <c r="A32" s="23" t="s">
        <v>90</v>
      </c>
      <c r="B32" s="29">
        <v>46062</v>
      </c>
      <c r="C32" s="24" t="s">
        <v>47</v>
      </c>
      <c r="D32" s="24" t="s">
        <v>33</v>
      </c>
      <c r="E32" s="24" t="s">
        <v>61</v>
      </c>
      <c r="F32" s="23" t="s">
        <v>91</v>
      </c>
      <c r="G32" s="23">
        <v>4</v>
      </c>
      <c r="H32" s="26">
        <v>8990</v>
      </c>
      <c r="I32" s="26">
        <f t="shared" si="0"/>
        <v>35960</v>
      </c>
      <c r="J32" s="23" t="s">
        <v>26</v>
      </c>
      <c r="K32" s="23" t="s">
        <v>27</v>
      </c>
      <c r="L32" s="23" t="s">
        <v>15</v>
      </c>
    </row>
    <row r="33" spans="1:12" x14ac:dyDescent="0.3">
      <c r="A33" s="23" t="s">
        <v>92</v>
      </c>
      <c r="B33" s="29">
        <v>46123</v>
      </c>
      <c r="C33" s="24" t="s">
        <v>93</v>
      </c>
      <c r="D33" s="24" t="s">
        <v>18</v>
      </c>
      <c r="E33" s="24" t="s">
        <v>30</v>
      </c>
      <c r="F33" s="23" t="s">
        <v>94</v>
      </c>
      <c r="G33" s="23">
        <v>3</v>
      </c>
      <c r="H33" s="26">
        <v>2990</v>
      </c>
      <c r="I33" s="26">
        <f t="shared" si="0"/>
        <v>8970</v>
      </c>
      <c r="J33" s="23" t="s">
        <v>41</v>
      </c>
      <c r="K33" s="23" t="s">
        <v>27</v>
      </c>
      <c r="L33" s="23" t="s">
        <v>15</v>
      </c>
    </row>
    <row r="34" spans="1:12" x14ac:dyDescent="0.3">
      <c r="A34" s="23" t="s">
        <v>95</v>
      </c>
      <c r="B34" s="29">
        <v>46136</v>
      </c>
      <c r="C34" s="24" t="s">
        <v>70</v>
      </c>
      <c r="D34" s="24" t="s">
        <v>48</v>
      </c>
      <c r="E34" s="24" t="s">
        <v>34</v>
      </c>
      <c r="F34" s="23" t="s">
        <v>75</v>
      </c>
      <c r="G34" s="23">
        <v>4</v>
      </c>
      <c r="H34" s="26">
        <v>4990</v>
      </c>
      <c r="I34" s="26">
        <f t="shared" si="0"/>
        <v>19960</v>
      </c>
      <c r="J34" s="23" t="s">
        <v>13</v>
      </c>
      <c r="K34" s="23" t="s">
        <v>20</v>
      </c>
      <c r="L34" s="23" t="s">
        <v>15</v>
      </c>
    </row>
    <row r="35" spans="1:12" x14ac:dyDescent="0.3">
      <c r="A35" s="23" t="s">
        <v>96</v>
      </c>
      <c r="B35" s="29">
        <v>46171</v>
      </c>
      <c r="C35" s="24" t="s">
        <v>40</v>
      </c>
      <c r="D35" s="24" t="s">
        <v>18</v>
      </c>
      <c r="E35" s="24" t="s">
        <v>24</v>
      </c>
      <c r="F35" s="23" t="s">
        <v>97</v>
      </c>
      <c r="G35" s="23">
        <v>9</v>
      </c>
      <c r="H35" s="26">
        <v>15990</v>
      </c>
      <c r="I35" s="26">
        <f t="shared" si="0"/>
        <v>143910</v>
      </c>
      <c r="J35" s="23" t="s">
        <v>13</v>
      </c>
      <c r="K35" s="23" t="s">
        <v>14</v>
      </c>
      <c r="L35" s="23" t="s">
        <v>15</v>
      </c>
    </row>
    <row r="36" spans="1:12" x14ac:dyDescent="0.3">
      <c r="A36" s="23" t="s">
        <v>98</v>
      </c>
      <c r="B36" s="29">
        <v>46044</v>
      </c>
      <c r="C36" s="24" t="s">
        <v>52</v>
      </c>
      <c r="D36" s="24" t="s">
        <v>10</v>
      </c>
      <c r="E36" s="24" t="s">
        <v>11</v>
      </c>
      <c r="F36" s="23" t="s">
        <v>83</v>
      </c>
      <c r="G36" s="23">
        <v>7</v>
      </c>
      <c r="H36" s="26">
        <v>3990</v>
      </c>
      <c r="I36" s="26">
        <f>G36*H36</f>
        <v>27930</v>
      </c>
      <c r="J36" s="23" t="s">
        <v>13</v>
      </c>
      <c r="K36" s="23" t="s">
        <v>20</v>
      </c>
      <c r="L36" s="23" t="s">
        <v>15</v>
      </c>
    </row>
    <row r="37" spans="1:12" x14ac:dyDescent="0.3">
      <c r="A37" s="23" t="s">
        <v>99</v>
      </c>
      <c r="B37" s="29">
        <v>46137</v>
      </c>
      <c r="C37" s="24" t="s">
        <v>82</v>
      </c>
      <c r="D37" s="24" t="s">
        <v>29</v>
      </c>
      <c r="E37" s="24" t="s">
        <v>24</v>
      </c>
      <c r="F37" s="23" t="s">
        <v>50</v>
      </c>
      <c r="G37" s="23">
        <v>9</v>
      </c>
      <c r="H37" s="26">
        <v>17990</v>
      </c>
      <c r="I37" s="26">
        <f t="shared" si="0"/>
        <v>161910</v>
      </c>
      <c r="J37" s="23" t="s">
        <v>13</v>
      </c>
      <c r="K37" s="23" t="s">
        <v>14</v>
      </c>
      <c r="L37" s="23" t="s">
        <v>15</v>
      </c>
    </row>
    <row r="38" spans="1:12" x14ac:dyDescent="0.3">
      <c r="A38" s="23" t="s">
        <v>100</v>
      </c>
      <c r="B38" s="29">
        <v>46030</v>
      </c>
      <c r="C38" s="24" t="s">
        <v>47</v>
      </c>
      <c r="D38" s="24" t="s">
        <v>29</v>
      </c>
      <c r="E38" s="24" t="s">
        <v>11</v>
      </c>
      <c r="F38" s="23" t="s">
        <v>19</v>
      </c>
      <c r="G38" s="23">
        <v>8</v>
      </c>
      <c r="H38" s="26">
        <v>2290</v>
      </c>
      <c r="I38" s="26">
        <f t="shared" si="0"/>
        <v>18320</v>
      </c>
      <c r="J38" s="23" t="s">
        <v>13</v>
      </c>
      <c r="K38" s="23" t="s">
        <v>20</v>
      </c>
      <c r="L38" s="23" t="s">
        <v>36</v>
      </c>
    </row>
    <row r="39" spans="1:12" x14ac:dyDescent="0.3">
      <c r="A39" s="23" t="s">
        <v>101</v>
      </c>
      <c r="B39" s="29">
        <v>46219</v>
      </c>
      <c r="C39" s="24" t="s">
        <v>47</v>
      </c>
      <c r="D39" s="24" t="s">
        <v>18</v>
      </c>
      <c r="E39" s="24" t="s">
        <v>61</v>
      </c>
      <c r="F39" s="23" t="s">
        <v>67</v>
      </c>
      <c r="G39" s="23">
        <v>1</v>
      </c>
      <c r="H39" s="26">
        <v>5990</v>
      </c>
      <c r="I39" s="26">
        <f t="shared" si="0"/>
        <v>5990</v>
      </c>
      <c r="J39" s="23" t="s">
        <v>41</v>
      </c>
      <c r="K39" s="23" t="s">
        <v>27</v>
      </c>
      <c r="L39" s="23" t="s">
        <v>15</v>
      </c>
    </row>
    <row r="40" spans="1:12" x14ac:dyDescent="0.3">
      <c r="A40" s="23" t="s">
        <v>102</v>
      </c>
      <c r="B40" s="29">
        <v>46147</v>
      </c>
      <c r="C40" s="24" t="s">
        <v>43</v>
      </c>
      <c r="D40" s="24" t="s">
        <v>18</v>
      </c>
      <c r="E40" s="24" t="s">
        <v>61</v>
      </c>
      <c r="F40" s="23" t="s">
        <v>67</v>
      </c>
      <c r="G40" s="23">
        <v>4</v>
      </c>
      <c r="H40" s="26">
        <v>5990</v>
      </c>
      <c r="I40" s="26">
        <f t="shared" si="0"/>
        <v>23960</v>
      </c>
      <c r="J40" s="23" t="s">
        <v>26</v>
      </c>
      <c r="K40" s="23" t="s">
        <v>27</v>
      </c>
      <c r="L40" s="23" t="s">
        <v>15</v>
      </c>
    </row>
    <row r="41" spans="1:12" x14ac:dyDescent="0.3">
      <c r="A41" s="23" t="s">
        <v>103</v>
      </c>
      <c r="B41" s="29">
        <v>46047</v>
      </c>
      <c r="C41" s="24" t="s">
        <v>47</v>
      </c>
      <c r="D41" s="24" t="s">
        <v>18</v>
      </c>
      <c r="E41" s="24" t="s">
        <v>11</v>
      </c>
      <c r="F41" s="23" t="s">
        <v>12</v>
      </c>
      <c r="G41" s="23">
        <v>3</v>
      </c>
      <c r="H41" s="26">
        <v>3190</v>
      </c>
      <c r="I41" s="26">
        <f t="shared" si="0"/>
        <v>9570</v>
      </c>
      <c r="J41" s="23" t="s">
        <v>13</v>
      </c>
      <c r="K41" s="23" t="s">
        <v>14</v>
      </c>
      <c r="L41" s="23" t="s">
        <v>36</v>
      </c>
    </row>
    <row r="42" spans="1:12" x14ac:dyDescent="0.3">
      <c r="A42" s="23" t="s">
        <v>104</v>
      </c>
      <c r="B42" s="29">
        <v>46205</v>
      </c>
      <c r="C42" s="24" t="s">
        <v>9</v>
      </c>
      <c r="D42" s="24" t="s">
        <v>48</v>
      </c>
      <c r="E42" s="24" t="s">
        <v>34</v>
      </c>
      <c r="F42" s="23" t="s">
        <v>105</v>
      </c>
      <c r="G42" s="23">
        <v>4</v>
      </c>
      <c r="H42" s="26">
        <v>5990</v>
      </c>
      <c r="I42" s="26">
        <f t="shared" si="0"/>
        <v>23960</v>
      </c>
      <c r="J42" s="23" t="s">
        <v>73</v>
      </c>
      <c r="K42" s="23" t="s">
        <v>14</v>
      </c>
      <c r="L42" s="23" t="s">
        <v>15</v>
      </c>
    </row>
    <row r="43" spans="1:12" x14ac:dyDescent="0.3">
      <c r="A43" s="23" t="s">
        <v>106</v>
      </c>
      <c r="B43" s="29">
        <v>46039</v>
      </c>
      <c r="C43" s="24" t="s">
        <v>93</v>
      </c>
      <c r="D43" s="24" t="s">
        <v>33</v>
      </c>
      <c r="E43" s="24" t="s">
        <v>61</v>
      </c>
      <c r="F43" s="23" t="s">
        <v>62</v>
      </c>
      <c r="G43" s="23">
        <v>7</v>
      </c>
      <c r="H43" s="26">
        <v>4490</v>
      </c>
      <c r="I43" s="26">
        <f t="shared" si="0"/>
        <v>31430</v>
      </c>
      <c r="J43" s="23" t="s">
        <v>41</v>
      </c>
      <c r="K43" s="23" t="s">
        <v>27</v>
      </c>
      <c r="L43" s="23" t="s">
        <v>15</v>
      </c>
    </row>
    <row r="44" spans="1:12" x14ac:dyDescent="0.3">
      <c r="A44" s="23" t="s">
        <v>107</v>
      </c>
      <c r="B44" s="29">
        <v>46194</v>
      </c>
      <c r="C44" s="24" t="s">
        <v>80</v>
      </c>
      <c r="D44" s="24" t="s">
        <v>33</v>
      </c>
      <c r="E44" s="24" t="s">
        <v>24</v>
      </c>
      <c r="F44" s="23" t="s">
        <v>25</v>
      </c>
      <c r="G44" s="23">
        <v>5</v>
      </c>
      <c r="H44" s="26">
        <v>8990</v>
      </c>
      <c r="I44" s="26">
        <f t="shared" si="0"/>
        <v>44950</v>
      </c>
      <c r="J44" s="23" t="s">
        <v>41</v>
      </c>
      <c r="K44" s="23" t="s">
        <v>20</v>
      </c>
      <c r="L44" s="23" t="s">
        <v>15</v>
      </c>
    </row>
    <row r="45" spans="1:12" x14ac:dyDescent="0.3">
      <c r="A45" s="23" t="s">
        <v>108</v>
      </c>
      <c r="B45" s="29">
        <v>46045</v>
      </c>
      <c r="C45" s="24" t="s">
        <v>109</v>
      </c>
      <c r="D45" s="24" t="s">
        <v>44</v>
      </c>
      <c r="E45" s="24" t="s">
        <v>30</v>
      </c>
      <c r="F45" s="23" t="s">
        <v>94</v>
      </c>
      <c r="G45" s="23">
        <v>2</v>
      </c>
      <c r="H45" s="26">
        <v>2990</v>
      </c>
      <c r="I45" s="26">
        <f t="shared" si="0"/>
        <v>5980</v>
      </c>
      <c r="J45" s="23" t="s">
        <v>26</v>
      </c>
      <c r="K45" s="23" t="s">
        <v>14</v>
      </c>
      <c r="L45" s="23" t="s">
        <v>36</v>
      </c>
    </row>
    <row r="46" spans="1:12" x14ac:dyDescent="0.3">
      <c r="A46" s="23" t="s">
        <v>110</v>
      </c>
      <c r="B46" s="29">
        <v>46237</v>
      </c>
      <c r="C46" s="24" t="s">
        <v>47</v>
      </c>
      <c r="D46" s="24" t="s">
        <v>53</v>
      </c>
      <c r="E46" s="24" t="s">
        <v>30</v>
      </c>
      <c r="F46" s="23" t="s">
        <v>71</v>
      </c>
      <c r="G46" s="23">
        <v>3</v>
      </c>
      <c r="H46" s="26">
        <v>6990</v>
      </c>
      <c r="I46" s="26">
        <f t="shared" si="0"/>
        <v>20970</v>
      </c>
      <c r="J46" s="23" t="s">
        <v>26</v>
      </c>
      <c r="K46" s="23" t="s">
        <v>14</v>
      </c>
      <c r="L46" s="23" t="s">
        <v>36</v>
      </c>
    </row>
    <row r="47" spans="1:12" x14ac:dyDescent="0.3">
      <c r="A47" s="23" t="s">
        <v>111</v>
      </c>
      <c r="B47" s="29">
        <v>46038</v>
      </c>
      <c r="C47" s="24" t="s">
        <v>47</v>
      </c>
      <c r="D47" s="24" t="s">
        <v>18</v>
      </c>
      <c r="E47" s="24" t="s">
        <v>24</v>
      </c>
      <c r="F47" s="23" t="s">
        <v>25</v>
      </c>
      <c r="G47" s="23">
        <v>10</v>
      </c>
      <c r="H47" s="26">
        <v>8990</v>
      </c>
      <c r="I47" s="26">
        <f t="shared" si="0"/>
        <v>89900</v>
      </c>
      <c r="J47" s="23" t="s">
        <v>13</v>
      </c>
      <c r="K47" s="23" t="s">
        <v>20</v>
      </c>
      <c r="L47" s="23" t="s">
        <v>15</v>
      </c>
    </row>
    <row r="48" spans="1:12" x14ac:dyDescent="0.3">
      <c r="A48" s="23" t="s">
        <v>112</v>
      </c>
      <c r="B48" s="29">
        <v>46061</v>
      </c>
      <c r="C48" s="24" t="s">
        <v>56</v>
      </c>
      <c r="D48" s="24" t="s">
        <v>10</v>
      </c>
      <c r="E48" s="24" t="s">
        <v>61</v>
      </c>
      <c r="F48" s="23" t="s">
        <v>91</v>
      </c>
      <c r="G48" s="23">
        <v>3</v>
      </c>
      <c r="H48" s="26">
        <v>8990</v>
      </c>
      <c r="I48" s="26">
        <f t="shared" si="0"/>
        <v>26970</v>
      </c>
      <c r="J48" s="23" t="s">
        <v>41</v>
      </c>
      <c r="K48" s="23" t="s">
        <v>20</v>
      </c>
      <c r="L48" s="23" t="s">
        <v>15</v>
      </c>
    </row>
    <row r="49" spans="1:12" x14ac:dyDescent="0.3">
      <c r="A49" s="23" t="s">
        <v>113</v>
      </c>
      <c r="B49" s="29">
        <v>46031</v>
      </c>
      <c r="C49" s="24" t="s">
        <v>56</v>
      </c>
      <c r="D49" s="24" t="s">
        <v>23</v>
      </c>
      <c r="E49" s="24" t="s">
        <v>11</v>
      </c>
      <c r="F49" s="23" t="s">
        <v>12</v>
      </c>
      <c r="G49" s="23">
        <v>9</v>
      </c>
      <c r="H49" s="26">
        <v>3190</v>
      </c>
      <c r="I49" s="26">
        <f t="shared" si="0"/>
        <v>28710</v>
      </c>
      <c r="J49" s="23" t="s">
        <v>13</v>
      </c>
      <c r="K49" s="23" t="s">
        <v>27</v>
      </c>
      <c r="L49" s="23" t="s">
        <v>36</v>
      </c>
    </row>
    <row r="50" spans="1:12" x14ac:dyDescent="0.3">
      <c r="A50" s="23" t="s">
        <v>114</v>
      </c>
      <c r="B50" s="29">
        <v>46164</v>
      </c>
      <c r="C50" s="24" t="s">
        <v>43</v>
      </c>
      <c r="D50" s="24" t="s">
        <v>44</v>
      </c>
      <c r="E50" s="24" t="s">
        <v>24</v>
      </c>
      <c r="F50" s="23" t="s">
        <v>97</v>
      </c>
      <c r="G50" s="23">
        <v>2</v>
      </c>
      <c r="H50" s="26">
        <v>15990</v>
      </c>
      <c r="I50" s="26">
        <f t="shared" si="0"/>
        <v>31980</v>
      </c>
      <c r="J50" s="23" t="s">
        <v>26</v>
      </c>
      <c r="K50" s="23" t="s">
        <v>20</v>
      </c>
      <c r="L50" s="23" t="s">
        <v>15</v>
      </c>
    </row>
    <row r="51" spans="1:12" x14ac:dyDescent="0.3">
      <c r="A51" s="23" t="s">
        <v>115</v>
      </c>
      <c r="B51" s="29">
        <v>46115</v>
      </c>
      <c r="C51" s="24" t="s">
        <v>64</v>
      </c>
      <c r="D51" s="24" t="s">
        <v>29</v>
      </c>
      <c r="E51" s="24" t="s">
        <v>61</v>
      </c>
      <c r="F51" s="23" t="s">
        <v>67</v>
      </c>
      <c r="G51" s="23">
        <v>9</v>
      </c>
      <c r="H51" s="26">
        <v>5990</v>
      </c>
      <c r="I51" s="26">
        <f t="shared" si="0"/>
        <v>53910</v>
      </c>
      <c r="J51" s="23" t="s">
        <v>13</v>
      </c>
      <c r="K51" s="23" t="s">
        <v>20</v>
      </c>
      <c r="L51" s="23" t="s">
        <v>15</v>
      </c>
    </row>
    <row r="52" spans="1:12" x14ac:dyDescent="0.3">
      <c r="A52" s="23" t="s">
        <v>116</v>
      </c>
      <c r="B52" s="29">
        <v>46145</v>
      </c>
      <c r="C52" s="24" t="s">
        <v>40</v>
      </c>
      <c r="D52" s="24" t="s">
        <v>53</v>
      </c>
      <c r="E52" s="24" t="s">
        <v>11</v>
      </c>
      <c r="F52" s="23" t="s">
        <v>85</v>
      </c>
      <c r="G52" s="23">
        <v>7</v>
      </c>
      <c r="H52" s="26">
        <v>2490</v>
      </c>
      <c r="I52" s="26">
        <f t="shared" si="0"/>
        <v>17430</v>
      </c>
      <c r="J52" s="23" t="s">
        <v>41</v>
      </c>
      <c r="K52" s="23" t="s">
        <v>20</v>
      </c>
      <c r="L52" s="23" t="s">
        <v>15</v>
      </c>
    </row>
    <row r="53" spans="1:12" x14ac:dyDescent="0.3">
      <c r="A53" s="23" t="s">
        <v>117</v>
      </c>
      <c r="B53" s="29">
        <v>46179</v>
      </c>
      <c r="C53" s="24" t="s">
        <v>118</v>
      </c>
      <c r="D53" s="24" t="s">
        <v>23</v>
      </c>
      <c r="E53" s="24" t="s">
        <v>34</v>
      </c>
      <c r="F53" s="23" t="s">
        <v>75</v>
      </c>
      <c r="G53" s="23">
        <v>7</v>
      </c>
      <c r="H53" s="26">
        <v>4990</v>
      </c>
      <c r="I53" s="26">
        <f t="shared" si="0"/>
        <v>34930</v>
      </c>
      <c r="J53" s="23" t="s">
        <v>41</v>
      </c>
      <c r="K53" s="23" t="s">
        <v>27</v>
      </c>
      <c r="L53" s="23" t="s">
        <v>15</v>
      </c>
    </row>
    <row r="54" spans="1:12" x14ac:dyDescent="0.3">
      <c r="A54" s="23" t="s">
        <v>119</v>
      </c>
      <c r="B54" s="29">
        <v>46120</v>
      </c>
      <c r="C54" s="24" t="s">
        <v>109</v>
      </c>
      <c r="D54" s="24" t="s">
        <v>33</v>
      </c>
      <c r="E54" s="24" t="s">
        <v>30</v>
      </c>
      <c r="F54" s="23" t="s">
        <v>71</v>
      </c>
      <c r="G54" s="23">
        <v>6</v>
      </c>
      <c r="H54" s="26">
        <v>6990</v>
      </c>
      <c r="I54" s="26">
        <f t="shared" si="0"/>
        <v>41940</v>
      </c>
      <c r="J54" s="23" t="s">
        <v>13</v>
      </c>
      <c r="K54" s="23" t="s">
        <v>27</v>
      </c>
      <c r="L54" s="23" t="s">
        <v>15</v>
      </c>
    </row>
    <row r="55" spans="1:12" x14ac:dyDescent="0.3">
      <c r="A55" s="23" t="s">
        <v>120</v>
      </c>
      <c r="B55" s="29">
        <v>46146</v>
      </c>
      <c r="C55" s="24" t="s">
        <v>82</v>
      </c>
      <c r="D55" s="24" t="s">
        <v>10</v>
      </c>
      <c r="E55" s="24" t="s">
        <v>34</v>
      </c>
      <c r="F55" s="23" t="s">
        <v>58</v>
      </c>
      <c r="G55" s="23">
        <v>5</v>
      </c>
      <c r="H55" s="26">
        <v>8490</v>
      </c>
      <c r="I55" s="26">
        <f t="shared" si="0"/>
        <v>42450</v>
      </c>
      <c r="J55" s="23" t="s">
        <v>41</v>
      </c>
      <c r="K55" s="23" t="s">
        <v>27</v>
      </c>
      <c r="L55" s="23" t="s">
        <v>15</v>
      </c>
    </row>
    <row r="56" spans="1:12" x14ac:dyDescent="0.3">
      <c r="A56" s="23" t="s">
        <v>121</v>
      </c>
      <c r="B56" s="29">
        <v>46115</v>
      </c>
      <c r="C56" s="24" t="s">
        <v>122</v>
      </c>
      <c r="D56" s="24" t="s">
        <v>29</v>
      </c>
      <c r="E56" s="24" t="s">
        <v>61</v>
      </c>
      <c r="F56" s="23" t="s">
        <v>67</v>
      </c>
      <c r="G56" s="23">
        <v>7</v>
      </c>
      <c r="H56" s="26">
        <v>5990</v>
      </c>
      <c r="I56" s="26">
        <f t="shared" si="0"/>
        <v>41930</v>
      </c>
      <c r="J56" s="23" t="s">
        <v>13</v>
      </c>
      <c r="K56" s="23" t="s">
        <v>20</v>
      </c>
      <c r="L56" s="23" t="s">
        <v>15</v>
      </c>
    </row>
    <row r="57" spans="1:12" x14ac:dyDescent="0.3">
      <c r="A57" s="23" t="s">
        <v>123</v>
      </c>
      <c r="B57" s="29">
        <v>46197</v>
      </c>
      <c r="C57" s="24" t="s">
        <v>60</v>
      </c>
      <c r="D57" s="24" t="s">
        <v>18</v>
      </c>
      <c r="E57" s="24" t="s">
        <v>11</v>
      </c>
      <c r="F57" s="23" t="s">
        <v>85</v>
      </c>
      <c r="G57" s="23">
        <v>6</v>
      </c>
      <c r="H57" s="26">
        <v>2490</v>
      </c>
      <c r="I57" s="26">
        <f t="shared" si="0"/>
        <v>14940</v>
      </c>
      <c r="J57" s="23" t="s">
        <v>13</v>
      </c>
      <c r="K57" s="23" t="s">
        <v>27</v>
      </c>
      <c r="L57" s="23" t="s">
        <v>15</v>
      </c>
    </row>
    <row r="58" spans="1:12" x14ac:dyDescent="0.3">
      <c r="A58" s="23" t="s">
        <v>124</v>
      </c>
      <c r="B58" s="29">
        <v>46052</v>
      </c>
      <c r="C58" s="24" t="s">
        <v>118</v>
      </c>
      <c r="D58" s="24" t="s">
        <v>10</v>
      </c>
      <c r="E58" s="24" t="s">
        <v>24</v>
      </c>
      <c r="F58" s="23" t="s">
        <v>50</v>
      </c>
      <c r="G58" s="23">
        <v>4</v>
      </c>
      <c r="H58" s="26">
        <v>17990</v>
      </c>
      <c r="I58" s="26">
        <f t="shared" si="0"/>
        <v>71960</v>
      </c>
      <c r="J58" s="23" t="s">
        <v>13</v>
      </c>
      <c r="K58" s="23" t="s">
        <v>27</v>
      </c>
      <c r="L58" s="23" t="s">
        <v>15</v>
      </c>
    </row>
    <row r="59" spans="1:12" x14ac:dyDescent="0.3">
      <c r="A59" s="23" t="s">
        <v>125</v>
      </c>
      <c r="B59" s="29">
        <v>46249</v>
      </c>
      <c r="C59" s="24" t="s">
        <v>43</v>
      </c>
      <c r="D59" s="24" t="s">
        <v>33</v>
      </c>
      <c r="E59" s="24" t="s">
        <v>30</v>
      </c>
      <c r="F59" s="23" t="s">
        <v>31</v>
      </c>
      <c r="G59" s="23">
        <v>4</v>
      </c>
      <c r="H59" s="26">
        <v>12990</v>
      </c>
      <c r="I59" s="26">
        <f t="shared" si="0"/>
        <v>51960</v>
      </c>
      <c r="J59" s="23" t="s">
        <v>41</v>
      </c>
      <c r="K59" s="23" t="s">
        <v>20</v>
      </c>
      <c r="L59" s="23" t="s">
        <v>15</v>
      </c>
    </row>
    <row r="60" spans="1:12" x14ac:dyDescent="0.3">
      <c r="A60" s="23" t="s">
        <v>126</v>
      </c>
      <c r="B60" s="29">
        <v>46248</v>
      </c>
      <c r="C60" s="24" t="s">
        <v>43</v>
      </c>
      <c r="D60" s="24" t="s">
        <v>33</v>
      </c>
      <c r="E60" s="24" t="s">
        <v>30</v>
      </c>
      <c r="F60" s="23" t="s">
        <v>94</v>
      </c>
      <c r="G60" s="23">
        <v>5</v>
      </c>
      <c r="H60" s="26">
        <v>2990</v>
      </c>
      <c r="I60" s="26">
        <f t="shared" si="0"/>
        <v>14950</v>
      </c>
      <c r="J60" s="23" t="s">
        <v>13</v>
      </c>
      <c r="K60" s="23" t="s">
        <v>27</v>
      </c>
      <c r="L60" s="23" t="s">
        <v>15</v>
      </c>
    </row>
    <row r="61" spans="1:12" x14ac:dyDescent="0.3">
      <c r="A61" s="23" t="s">
        <v>127</v>
      </c>
      <c r="B61" s="29">
        <v>46066</v>
      </c>
      <c r="C61" s="24" t="s">
        <v>82</v>
      </c>
      <c r="D61" s="24" t="s">
        <v>23</v>
      </c>
      <c r="E61" s="24" t="s">
        <v>34</v>
      </c>
      <c r="F61" s="23" t="s">
        <v>35</v>
      </c>
      <c r="G61" s="23">
        <v>3</v>
      </c>
      <c r="H61" s="26">
        <v>9490</v>
      </c>
      <c r="I61" s="26">
        <f t="shared" si="0"/>
        <v>28470</v>
      </c>
      <c r="J61" s="23" t="s">
        <v>13</v>
      </c>
      <c r="K61" s="23" t="s">
        <v>20</v>
      </c>
      <c r="L61" s="23" t="s">
        <v>15</v>
      </c>
    </row>
    <row r="62" spans="1:12" x14ac:dyDescent="0.3">
      <c r="A62" s="8"/>
      <c r="B62" s="9"/>
      <c r="C62" s="9"/>
      <c r="D62" s="9"/>
      <c r="E62" s="9"/>
    </row>
    <row r="63" spans="1:12" x14ac:dyDescent="0.3">
      <c r="A63" s="8"/>
      <c r="B63" s="9"/>
      <c r="C63" s="9"/>
      <c r="D63" s="9"/>
      <c r="E63" s="9"/>
    </row>
    <row r="64" spans="1:12" x14ac:dyDescent="0.3">
      <c r="A64" s="8"/>
      <c r="B64" s="9"/>
      <c r="C64" s="9"/>
      <c r="D64" s="9"/>
      <c r="E64" s="9"/>
    </row>
    <row r="65" spans="1:5" x14ac:dyDescent="0.3">
      <c r="A65" s="8"/>
      <c r="B65" s="9"/>
      <c r="C65" s="9"/>
      <c r="D65" s="9"/>
      <c r="E65" s="9"/>
    </row>
    <row r="66" spans="1:5" x14ac:dyDescent="0.3">
      <c r="A66" s="8"/>
      <c r="B66" s="9"/>
      <c r="C66" s="9"/>
      <c r="D66" s="9"/>
      <c r="E66" s="9"/>
    </row>
    <row r="67" spans="1:5" x14ac:dyDescent="0.3">
      <c r="A67" s="8"/>
      <c r="B67" s="9"/>
      <c r="C67" s="9"/>
      <c r="D67" s="9"/>
      <c r="E67" s="9"/>
    </row>
    <row r="68" spans="1:5" x14ac:dyDescent="0.3">
      <c r="A68" s="8"/>
      <c r="B68" s="9"/>
      <c r="C68" s="9"/>
      <c r="D68" s="9"/>
      <c r="E68" s="9"/>
    </row>
    <row r="69" spans="1:5" x14ac:dyDescent="0.3">
      <c r="A69" s="8"/>
      <c r="B69" s="9"/>
      <c r="C69" s="9"/>
      <c r="D69" s="9"/>
      <c r="E69" s="9"/>
    </row>
    <row r="70" spans="1:5" x14ac:dyDescent="0.3">
      <c r="A70" s="8"/>
      <c r="B70" s="9"/>
      <c r="C70" s="9"/>
      <c r="D70" s="9"/>
      <c r="E70" s="9"/>
    </row>
    <row r="71" spans="1:5" x14ac:dyDescent="0.3">
      <c r="A71" s="8"/>
      <c r="B71" s="9"/>
      <c r="C71" s="9"/>
      <c r="D71" s="9"/>
      <c r="E71" s="9"/>
    </row>
    <row r="72" spans="1:5" x14ac:dyDescent="0.3">
      <c r="A72" s="8"/>
      <c r="B72" s="9"/>
      <c r="C72" s="9"/>
      <c r="D72" s="9"/>
      <c r="E72" s="9"/>
    </row>
    <row r="73" spans="1:5" x14ac:dyDescent="0.3">
      <c r="A73" s="8"/>
      <c r="B73" s="9"/>
      <c r="C73" s="9"/>
      <c r="D73" s="9"/>
      <c r="E73" s="9"/>
    </row>
    <row r="74" spans="1:5" x14ac:dyDescent="0.3">
      <c r="A74" s="8"/>
      <c r="B74" s="9"/>
      <c r="C74" s="9"/>
      <c r="D74" s="9"/>
      <c r="E74" s="9"/>
    </row>
    <row r="75" spans="1:5" x14ac:dyDescent="0.3">
      <c r="A75" s="8"/>
      <c r="B75" s="9"/>
      <c r="C75" s="9"/>
      <c r="D75" s="9"/>
      <c r="E75" s="9"/>
    </row>
    <row r="76" spans="1:5" x14ac:dyDescent="0.3">
      <c r="A76" s="8"/>
      <c r="B76" s="9"/>
      <c r="C76" s="9"/>
      <c r="D76" s="9"/>
      <c r="E76" s="9"/>
    </row>
    <row r="77" spans="1:5" x14ac:dyDescent="0.3">
      <c r="A77" s="8"/>
      <c r="B77" s="9"/>
      <c r="C77" s="9"/>
      <c r="D77" s="9"/>
      <c r="E77" s="9"/>
    </row>
    <row r="78" spans="1:5" x14ac:dyDescent="0.3">
      <c r="A78" s="8"/>
      <c r="B78" s="9"/>
      <c r="C78" s="9"/>
      <c r="D78" s="9"/>
      <c r="E78" s="9"/>
    </row>
    <row r="79" spans="1:5" x14ac:dyDescent="0.3">
      <c r="A79" s="8"/>
      <c r="B79" s="9"/>
      <c r="C79" s="9"/>
      <c r="D79" s="9"/>
      <c r="E79" s="9"/>
    </row>
    <row r="80" spans="1:5" x14ac:dyDescent="0.3">
      <c r="A80" s="8"/>
      <c r="B80" s="9"/>
      <c r="C80" s="9"/>
      <c r="D80" s="9"/>
      <c r="E80" s="9"/>
    </row>
    <row r="81" spans="1:5" x14ac:dyDescent="0.3">
      <c r="A81" s="8"/>
      <c r="B81" s="9"/>
      <c r="C81" s="9"/>
      <c r="D81" s="9"/>
      <c r="E81" s="9"/>
    </row>
    <row r="82" spans="1:5" x14ac:dyDescent="0.3">
      <c r="A82" s="8"/>
      <c r="B82" s="9"/>
      <c r="C82" s="9"/>
      <c r="D82" s="9"/>
      <c r="E82" s="9"/>
    </row>
    <row r="83" spans="1:5" x14ac:dyDescent="0.3">
      <c r="A83" s="8"/>
      <c r="B83" s="9"/>
      <c r="C83" s="9"/>
      <c r="D83" s="9"/>
      <c r="E83" s="9"/>
    </row>
    <row r="84" spans="1:5" x14ac:dyDescent="0.3">
      <c r="A84" s="8"/>
      <c r="B84" s="9"/>
      <c r="C84" s="9"/>
      <c r="D84" s="9"/>
      <c r="E84" s="9"/>
    </row>
    <row r="85" spans="1:5" x14ac:dyDescent="0.3">
      <c r="A85" s="8"/>
      <c r="B85" s="9"/>
      <c r="C85" s="9"/>
      <c r="D85" s="9"/>
      <c r="E85" s="9"/>
    </row>
    <row r="86" spans="1:5" x14ac:dyDescent="0.3">
      <c r="A86" s="8"/>
      <c r="B86" s="9"/>
      <c r="C86" s="9"/>
      <c r="D86" s="9"/>
      <c r="E86" s="9"/>
    </row>
    <row r="87" spans="1:5" x14ac:dyDescent="0.3">
      <c r="A87" s="8"/>
      <c r="B87" s="9"/>
      <c r="C87" s="9"/>
      <c r="D87" s="9"/>
      <c r="E87" s="9"/>
    </row>
    <row r="88" spans="1:5" x14ac:dyDescent="0.3">
      <c r="A88" s="8"/>
      <c r="B88" s="9"/>
      <c r="C88" s="9"/>
      <c r="D88" s="9"/>
      <c r="E88" s="9"/>
    </row>
    <row r="89" spans="1:5" x14ac:dyDescent="0.3">
      <c r="A89" s="8"/>
      <c r="B89" s="9"/>
      <c r="C89" s="9"/>
      <c r="D89" s="9"/>
      <c r="E89" s="9"/>
    </row>
    <row r="90" spans="1:5" x14ac:dyDescent="0.3">
      <c r="A90" s="8"/>
      <c r="B90" s="9"/>
      <c r="C90" s="9"/>
      <c r="D90" s="9"/>
      <c r="E90" s="9"/>
    </row>
    <row r="91" spans="1:5" x14ac:dyDescent="0.3">
      <c r="A91" s="8"/>
      <c r="B91" s="9"/>
      <c r="C91" s="9"/>
      <c r="D91" s="9"/>
      <c r="E91" s="9"/>
    </row>
  </sheetData>
  <mergeCells count="3">
    <mergeCell ref="Q1:X4"/>
    <mergeCell ref="Q7:S9"/>
    <mergeCell ref="U7:W9"/>
  </mergeCells>
  <dataValidations count="1">
    <dataValidation type="list" allowBlank="1" showInputMessage="1" showErrorMessage="1" sqref="U7:W9" xr:uid="{6B3F1A39-C817-4F64-9C1F-39553CB9CFE3}">
      <formula1>"Budapest,Debrecen,Szeged,Pécs,Győr,Miskolc,Kecskemét,Székesfehérvár"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AFF7-DB7D-4EFB-B639-2A57B24A4715}">
  <dimension ref="A1:O191"/>
  <sheetViews>
    <sheetView zoomScale="52" zoomScaleNormal="65" workbookViewId="0"/>
  </sheetViews>
  <sheetFormatPr defaultColWidth="8.77734375" defaultRowHeight="13.8" x14ac:dyDescent="0.25"/>
  <cols>
    <col min="1" max="1" width="29.44140625" style="2" customWidth="1"/>
    <col min="2" max="2" width="20.5546875" style="2" bestFit="1" customWidth="1"/>
    <col min="3" max="3" width="21.77734375" style="2" bestFit="1" customWidth="1"/>
    <col min="4" max="4" width="30.77734375" style="2" bestFit="1" customWidth="1"/>
    <col min="5" max="5" width="40.21875" style="2" bestFit="1" customWidth="1"/>
    <col min="6" max="6" width="24.77734375" style="2" bestFit="1" customWidth="1"/>
    <col min="7" max="7" width="20.77734375" style="2" bestFit="1" customWidth="1"/>
    <col min="8" max="8" width="13.21875" style="2" bestFit="1" customWidth="1"/>
    <col min="9" max="9" width="14.44140625" style="2" bestFit="1" customWidth="1"/>
    <col min="10" max="10" width="15.77734375" style="2" customWidth="1"/>
    <col min="11" max="11" width="11.44140625" style="2" bestFit="1" customWidth="1"/>
    <col min="12" max="16384" width="8.77734375" style="2"/>
  </cols>
  <sheetData>
    <row r="1" spans="1:15" x14ac:dyDescent="0.25">
      <c r="A1" s="48" t="e" cm="1" vm="1">
        <f t="array" aca="1" ref="A1" ca="1">_xlfn._xlws.FILTER(Adattábla!A2:L61, Adattábla!D2:D61="Budapest", "Nincs találat")</f>
        <v>#VALUE!</v>
      </c>
      <c r="B1" s="32"/>
      <c r="C1" s="33"/>
      <c r="D1" s="33"/>
      <c r="E1" s="33"/>
      <c r="F1" s="33"/>
      <c r="G1" s="33"/>
      <c r="H1" s="34"/>
      <c r="I1" s="34"/>
      <c r="J1" s="33"/>
      <c r="K1" s="33"/>
      <c r="L1" s="35"/>
      <c r="N1" s="83" t="s">
        <v>4</v>
      </c>
      <c r="O1" s="83"/>
    </row>
    <row r="2" spans="1:15" x14ac:dyDescent="0.25">
      <c r="A2" s="36"/>
      <c r="B2" s="37"/>
      <c r="C2" s="38"/>
      <c r="D2" s="38"/>
      <c r="E2" s="38"/>
      <c r="F2" s="38"/>
      <c r="G2" s="38"/>
      <c r="H2" s="39"/>
      <c r="I2" s="39"/>
      <c r="J2" s="38"/>
      <c r="K2" s="38"/>
      <c r="L2" s="40"/>
      <c r="N2" s="83"/>
      <c r="O2" s="83"/>
    </row>
    <row r="3" spans="1:15" x14ac:dyDescent="0.25">
      <c r="A3" s="47" t="s">
        <v>140</v>
      </c>
      <c r="B3" s="37"/>
      <c r="C3" s="38"/>
      <c r="D3" s="38"/>
      <c r="E3" s="38"/>
      <c r="F3" s="38"/>
      <c r="G3" s="38"/>
      <c r="H3" s="39"/>
      <c r="I3" s="39"/>
      <c r="J3" s="38"/>
      <c r="K3" s="38"/>
      <c r="L3" s="40"/>
      <c r="N3" s="83"/>
      <c r="O3" s="83"/>
    </row>
    <row r="4" spans="1:15" x14ac:dyDescent="0.25">
      <c r="A4" s="36"/>
      <c r="B4" s="37"/>
      <c r="C4" s="38"/>
      <c r="D4" s="38"/>
      <c r="E4" s="38"/>
      <c r="F4" s="38"/>
      <c r="G4" s="38"/>
      <c r="H4" s="39"/>
      <c r="I4" s="39"/>
      <c r="J4" s="38"/>
      <c r="K4" s="38"/>
      <c r="L4" s="40"/>
      <c r="N4" s="83"/>
      <c r="O4" s="83"/>
    </row>
    <row r="5" spans="1:15" ht="14.4" thickBot="1" x14ac:dyDescent="0.3">
      <c r="A5" s="41"/>
      <c r="B5" s="42"/>
      <c r="C5" s="43"/>
      <c r="D5" s="43"/>
      <c r="E5" s="43"/>
      <c r="F5" s="43"/>
      <c r="G5" s="43"/>
      <c r="H5" s="44"/>
      <c r="I5" s="44"/>
      <c r="J5" s="43"/>
      <c r="K5" s="43"/>
      <c r="L5" s="45"/>
      <c r="N5" s="83"/>
      <c r="O5" s="83"/>
    </row>
    <row r="9" spans="1:15" ht="14.4" thickBot="1" x14ac:dyDescent="0.3"/>
    <row r="10" spans="1:15" x14ac:dyDescent="0.25">
      <c r="A10" s="31" t="str" cm="1">
        <f t="array" ref="A10:L14">_xlfn._xlws.FILTER(Adattábla!A2:L61, Adattábla!D2:D61="Budapest", "Nincs találat")</f>
        <v>R-2026008</v>
      </c>
      <c r="B10" s="32">
        <v>46167</v>
      </c>
      <c r="C10" s="33" t="str">
        <v>Horváth Eszter</v>
      </c>
      <c r="D10" s="20" t="str">
        <v>Budapest</v>
      </c>
      <c r="E10" s="33" t="str">
        <v>Elektronika</v>
      </c>
      <c r="F10" s="33" t="str">
        <v>Billentyűzet</v>
      </c>
      <c r="G10" s="33">
        <v>9</v>
      </c>
      <c r="H10" s="34">
        <v>12990</v>
      </c>
      <c r="I10" s="34">
        <v>116910</v>
      </c>
      <c r="J10" s="33" t="str">
        <v>Teljesítve</v>
      </c>
      <c r="K10" s="33" t="str">
        <v>Utánvét</v>
      </c>
      <c r="L10" s="35" t="str">
        <v>Normál</v>
      </c>
      <c r="N10" s="83" t="s">
        <v>2</v>
      </c>
      <c r="O10" s="83"/>
    </row>
    <row r="11" spans="1:15" x14ac:dyDescent="0.25">
      <c r="A11" s="36" t="str">
        <v>R-2026010</v>
      </c>
      <c r="B11" s="37">
        <v>46205</v>
      </c>
      <c r="C11" s="38" t="str">
        <v>Papp Márton</v>
      </c>
      <c r="D11" s="49" t="str">
        <v>Budapest</v>
      </c>
      <c r="E11" s="38" t="str">
        <v>Elektronika</v>
      </c>
      <c r="F11" s="38" t="str">
        <v>Webkamera</v>
      </c>
      <c r="G11" s="38">
        <v>5</v>
      </c>
      <c r="H11" s="39">
        <v>17990</v>
      </c>
      <c r="I11" s="39">
        <v>89950</v>
      </c>
      <c r="J11" s="38" t="str">
        <v>Teljesítve</v>
      </c>
      <c r="K11" s="38" t="str">
        <v>Utánvét</v>
      </c>
      <c r="L11" s="40" t="str">
        <v>Normál</v>
      </c>
      <c r="N11" s="83"/>
      <c r="O11" s="83"/>
    </row>
    <row r="12" spans="1:15" x14ac:dyDescent="0.25">
      <c r="A12" s="36" t="str">
        <v>R-2026012</v>
      </c>
      <c r="B12" s="37">
        <v>46125</v>
      </c>
      <c r="C12" s="38" t="str">
        <v>Farkas Kristóf</v>
      </c>
      <c r="D12" s="49" t="str">
        <v>Budapest</v>
      </c>
      <c r="E12" s="38" t="str">
        <v>Háztartás</v>
      </c>
      <c r="F12" s="38" t="str">
        <v>Vízforraló</v>
      </c>
      <c r="G12" s="38">
        <v>1</v>
      </c>
      <c r="H12" s="39">
        <v>12990</v>
      </c>
      <c r="I12" s="39">
        <v>12990</v>
      </c>
      <c r="J12" s="38" t="str">
        <v>Feldolgozás alatt</v>
      </c>
      <c r="K12" s="38" t="str">
        <v>Bankkártya</v>
      </c>
      <c r="L12" s="40" t="str">
        <v>Normál</v>
      </c>
      <c r="N12" s="83"/>
      <c r="O12" s="83"/>
    </row>
    <row r="13" spans="1:15" x14ac:dyDescent="0.25">
      <c r="A13" s="36" t="str">
        <v>R-2026044</v>
      </c>
      <c r="B13" s="37">
        <v>46045</v>
      </c>
      <c r="C13" s="38" t="str">
        <v>Tóth Csilla</v>
      </c>
      <c r="D13" s="49" t="str">
        <v>Budapest</v>
      </c>
      <c r="E13" s="38" t="str">
        <v>Háztartás</v>
      </c>
      <c r="F13" s="38" t="str">
        <v>Tárolódoboz</v>
      </c>
      <c r="G13" s="38">
        <v>2</v>
      </c>
      <c r="H13" s="39">
        <v>2990</v>
      </c>
      <c r="I13" s="39">
        <v>5980</v>
      </c>
      <c r="J13" s="38" t="str">
        <v>Feldolgozás alatt</v>
      </c>
      <c r="K13" s="38" t="str">
        <v>Utánvét</v>
      </c>
      <c r="L13" s="40" t="str">
        <v>Sürgős</v>
      </c>
      <c r="N13" s="83"/>
      <c r="O13" s="83"/>
    </row>
    <row r="14" spans="1:15" ht="14.4" thickBot="1" x14ac:dyDescent="0.3">
      <c r="A14" s="41" t="str">
        <v>R-2026049</v>
      </c>
      <c r="B14" s="42">
        <v>46164</v>
      </c>
      <c r="C14" s="43" t="str">
        <v>Horváth Eszter</v>
      </c>
      <c r="D14" s="50" t="str">
        <v>Budapest</v>
      </c>
      <c r="E14" s="43" t="str">
        <v>Elektronika</v>
      </c>
      <c r="F14" s="43" t="str">
        <v>Fejhallgató</v>
      </c>
      <c r="G14" s="43">
        <v>2</v>
      </c>
      <c r="H14" s="44">
        <v>15990</v>
      </c>
      <c r="I14" s="44">
        <v>31980</v>
      </c>
      <c r="J14" s="43" t="str">
        <v>Feldolgozás alatt</v>
      </c>
      <c r="K14" s="43" t="str">
        <v>Bankkártya</v>
      </c>
      <c r="L14" s="45" t="str">
        <v>Normál</v>
      </c>
      <c r="N14" s="83"/>
      <c r="O14" s="83"/>
    </row>
    <row r="18" spans="1:15" ht="14.4" thickBot="1" x14ac:dyDescent="0.3"/>
    <row r="19" spans="1:15" ht="13.95" customHeight="1" x14ac:dyDescent="0.25">
      <c r="A19" s="31" t="str" cm="1">
        <f t="array" ref="A19:L34">_xlfn._xlws.FILTER(Adattábla!A2:L61,(Adattábla!D2:D61="Budapest")+(Adattábla!D2:D61="Győr"),"Nincs találat")</f>
        <v>R-2026002</v>
      </c>
      <c r="B19" s="32">
        <v>46256</v>
      </c>
      <c r="C19" s="33" t="str">
        <v>Nagy Bence</v>
      </c>
      <c r="D19" s="20" t="str">
        <v>Győr</v>
      </c>
      <c r="E19" s="33" t="str">
        <v>Irodaszer</v>
      </c>
      <c r="F19" s="33" t="str">
        <v>Iratrendező</v>
      </c>
      <c r="G19" s="33">
        <v>9</v>
      </c>
      <c r="H19" s="55">
        <v>2290</v>
      </c>
      <c r="I19" s="55">
        <v>20610</v>
      </c>
      <c r="J19" s="33" t="str">
        <v>Teljesítve</v>
      </c>
      <c r="K19" s="33" t="str">
        <v>Bankkártya</v>
      </c>
      <c r="L19" s="35" t="str">
        <v>Normál</v>
      </c>
      <c r="N19" s="82" t="s">
        <v>3</v>
      </c>
      <c r="O19" s="82"/>
    </row>
    <row r="20" spans="1:15" ht="13.95" customHeight="1" x14ac:dyDescent="0.25">
      <c r="A20" s="36" t="str">
        <v>R-2026008</v>
      </c>
      <c r="B20" s="37">
        <v>46167</v>
      </c>
      <c r="C20" s="38" t="str">
        <v>Horváth Eszter</v>
      </c>
      <c r="D20" s="49" t="str">
        <v>Budapest</v>
      </c>
      <c r="E20" s="38" t="str">
        <v>Elektronika</v>
      </c>
      <c r="F20" s="38" t="str">
        <v>Billentyűzet</v>
      </c>
      <c r="G20" s="38">
        <v>9</v>
      </c>
      <c r="H20" s="56">
        <v>12990</v>
      </c>
      <c r="I20" s="56">
        <v>116910</v>
      </c>
      <c r="J20" s="38" t="str">
        <v>Teljesítve</v>
      </c>
      <c r="K20" s="38" t="str">
        <v>Utánvét</v>
      </c>
      <c r="L20" s="40" t="str">
        <v>Normál</v>
      </c>
      <c r="N20" s="82"/>
      <c r="O20" s="82"/>
    </row>
    <row r="21" spans="1:15" ht="13.95" customHeight="1" x14ac:dyDescent="0.25">
      <c r="A21" s="36" t="str">
        <v>R-2026010</v>
      </c>
      <c r="B21" s="37">
        <v>46205</v>
      </c>
      <c r="C21" s="38" t="str">
        <v>Papp Márton</v>
      </c>
      <c r="D21" s="49" t="str">
        <v>Budapest</v>
      </c>
      <c r="E21" s="38" t="str">
        <v>Elektronika</v>
      </c>
      <c r="F21" s="38" t="str">
        <v>Webkamera</v>
      </c>
      <c r="G21" s="38">
        <v>5</v>
      </c>
      <c r="H21" s="56">
        <v>17990</v>
      </c>
      <c r="I21" s="56">
        <v>89950</v>
      </c>
      <c r="J21" s="38" t="str">
        <v>Teljesítve</v>
      </c>
      <c r="K21" s="38" t="str">
        <v>Utánvét</v>
      </c>
      <c r="L21" s="40" t="str">
        <v>Normál</v>
      </c>
      <c r="N21" s="82"/>
      <c r="O21" s="82"/>
    </row>
    <row r="22" spans="1:15" ht="13.95" customHeight="1" x14ac:dyDescent="0.25">
      <c r="A22" s="36" t="str">
        <v>R-2026012</v>
      </c>
      <c r="B22" s="37">
        <v>46125</v>
      </c>
      <c r="C22" s="38" t="str">
        <v>Farkas Kristóf</v>
      </c>
      <c r="D22" s="49" t="str">
        <v>Budapest</v>
      </c>
      <c r="E22" s="38" t="str">
        <v>Háztartás</v>
      </c>
      <c r="F22" s="38" t="str">
        <v>Vízforraló</v>
      </c>
      <c r="G22" s="38">
        <v>1</v>
      </c>
      <c r="H22" s="56">
        <v>12990</v>
      </c>
      <c r="I22" s="56">
        <v>12990</v>
      </c>
      <c r="J22" s="38" t="str">
        <v>Feldolgozás alatt</v>
      </c>
      <c r="K22" s="38" t="str">
        <v>Bankkártya</v>
      </c>
      <c r="L22" s="40" t="str">
        <v>Normál</v>
      </c>
      <c r="N22" s="82"/>
      <c r="O22" s="82"/>
    </row>
    <row r="23" spans="1:15" ht="13.95" customHeight="1" x14ac:dyDescent="0.25">
      <c r="A23" s="36" t="str">
        <v>R-2026014</v>
      </c>
      <c r="B23" s="37">
        <v>46104</v>
      </c>
      <c r="C23" s="38" t="str">
        <v>Mészáros Roland</v>
      </c>
      <c r="D23" s="49" t="str">
        <v>Győr</v>
      </c>
      <c r="E23" s="38" t="str">
        <v>Sport</v>
      </c>
      <c r="F23" s="38" t="str">
        <v>Kulacs</v>
      </c>
      <c r="G23" s="38">
        <v>8</v>
      </c>
      <c r="H23" s="56">
        <v>4490</v>
      </c>
      <c r="I23" s="56">
        <v>35920</v>
      </c>
      <c r="J23" s="38" t="str">
        <v>Teljesítve</v>
      </c>
      <c r="K23" s="38" t="str">
        <v>Utánvét</v>
      </c>
      <c r="L23" s="40" t="str">
        <v>Sürgős</v>
      </c>
      <c r="N23" s="82"/>
      <c r="O23" s="82"/>
    </row>
    <row r="24" spans="1:15" ht="13.95" customHeight="1" x14ac:dyDescent="0.25">
      <c r="A24" s="36" t="str">
        <v>R-2026025</v>
      </c>
      <c r="B24" s="37">
        <v>46051</v>
      </c>
      <c r="C24" s="38" t="str">
        <v>Balogh Lilla</v>
      </c>
      <c r="D24" s="49" t="str">
        <v>Győr</v>
      </c>
      <c r="E24" s="38" t="str">
        <v>Irodaszer</v>
      </c>
      <c r="F24" s="38" t="str">
        <v>Asztali naptár</v>
      </c>
      <c r="G24" s="38">
        <v>5</v>
      </c>
      <c r="H24" s="56">
        <v>3990</v>
      </c>
      <c r="I24" s="56">
        <v>19950</v>
      </c>
      <c r="J24" s="38" t="str">
        <v>Teljesítve</v>
      </c>
      <c r="K24" s="38" t="str">
        <v>Átutalás</v>
      </c>
      <c r="L24" s="40" t="str">
        <v>Normál</v>
      </c>
      <c r="N24" s="82"/>
      <c r="O24" s="82"/>
    </row>
    <row r="25" spans="1:15" ht="13.95" customHeight="1" x14ac:dyDescent="0.25">
      <c r="A25" s="36" t="str">
        <v>R-2026026</v>
      </c>
      <c r="B25" s="37">
        <v>46187</v>
      </c>
      <c r="C25" s="38" t="str">
        <v>Simon Tamás</v>
      </c>
      <c r="D25" s="49" t="str">
        <v>Győr</v>
      </c>
      <c r="E25" s="38" t="str">
        <v>Irodaszer</v>
      </c>
      <c r="F25" s="38" t="str">
        <v>Jegyzetfüzet</v>
      </c>
      <c r="G25" s="38">
        <v>2</v>
      </c>
      <c r="H25" s="56">
        <v>2490</v>
      </c>
      <c r="I25" s="56">
        <v>4980</v>
      </c>
      <c r="J25" s="38" t="str">
        <v>Teljesítve</v>
      </c>
      <c r="K25" s="38" t="str">
        <v>Bankkártya</v>
      </c>
      <c r="L25" s="40" t="str">
        <v>Normál</v>
      </c>
      <c r="N25" s="82"/>
      <c r="O25" s="82"/>
    </row>
    <row r="26" spans="1:15" ht="13.95" customHeight="1" x14ac:dyDescent="0.25">
      <c r="A26" s="36" t="str">
        <v>R-2026032</v>
      </c>
      <c r="B26" s="37">
        <v>46123</v>
      </c>
      <c r="C26" s="38" t="str">
        <v>Szabó Dániel</v>
      </c>
      <c r="D26" s="49" t="str">
        <v>Győr</v>
      </c>
      <c r="E26" s="38" t="str">
        <v>Háztartás</v>
      </c>
      <c r="F26" s="38" t="str">
        <v>Tárolódoboz</v>
      </c>
      <c r="G26" s="38">
        <v>3</v>
      </c>
      <c r="H26" s="56">
        <v>2990</v>
      </c>
      <c r="I26" s="56">
        <v>8970</v>
      </c>
      <c r="J26" s="38" t="str">
        <v>Kiszállítva</v>
      </c>
      <c r="K26" s="38" t="str">
        <v>Átutalás</v>
      </c>
      <c r="L26" s="40" t="str">
        <v>Normál</v>
      </c>
      <c r="N26" s="82"/>
      <c r="O26" s="82"/>
    </row>
    <row r="27" spans="1:15" ht="13.95" customHeight="1" x14ac:dyDescent="0.25">
      <c r="A27" s="36" t="str">
        <v>R-2026034</v>
      </c>
      <c r="B27" s="37">
        <v>46171</v>
      </c>
      <c r="C27" s="38" t="str">
        <v>Varga Gábor</v>
      </c>
      <c r="D27" s="49" t="str">
        <v>Győr</v>
      </c>
      <c r="E27" s="38" t="str">
        <v>Elektronika</v>
      </c>
      <c r="F27" s="38" t="str">
        <v>Fejhallgató</v>
      </c>
      <c r="G27" s="38">
        <v>9</v>
      </c>
      <c r="H27" s="56">
        <v>15990</v>
      </c>
      <c r="I27" s="56">
        <v>143910</v>
      </c>
      <c r="J27" s="38" t="str">
        <v>Teljesítve</v>
      </c>
      <c r="K27" s="38" t="str">
        <v>Utánvét</v>
      </c>
      <c r="L27" s="40" t="str">
        <v>Normál</v>
      </c>
      <c r="N27" s="82"/>
      <c r="O27" s="82"/>
    </row>
    <row r="28" spans="1:15" ht="13.95" customHeight="1" x14ac:dyDescent="0.25">
      <c r="A28" s="36" t="str">
        <v>R-2026038</v>
      </c>
      <c r="B28" s="37">
        <v>46219</v>
      </c>
      <c r="C28" s="38" t="str">
        <v>Németh Júlia</v>
      </c>
      <c r="D28" s="49" t="str">
        <v>Győr</v>
      </c>
      <c r="E28" s="38" t="str">
        <v>Sport</v>
      </c>
      <c r="F28" s="38" t="str">
        <v>Fitneszszalag</v>
      </c>
      <c r="G28" s="38">
        <v>1</v>
      </c>
      <c r="H28" s="56">
        <v>5990</v>
      </c>
      <c r="I28" s="56">
        <v>5990</v>
      </c>
      <c r="J28" s="38" t="str">
        <v>Kiszállítva</v>
      </c>
      <c r="K28" s="38" t="str">
        <v>Átutalás</v>
      </c>
      <c r="L28" s="40" t="str">
        <v>Normál</v>
      </c>
      <c r="N28" s="82"/>
      <c r="O28" s="82"/>
    </row>
    <row r="29" spans="1:15" ht="13.95" customHeight="1" x14ac:dyDescent="0.25">
      <c r="A29" s="36" t="str">
        <v>R-2026039</v>
      </c>
      <c r="B29" s="37">
        <v>46147</v>
      </c>
      <c r="C29" s="38" t="str">
        <v>Horváth Eszter</v>
      </c>
      <c r="D29" s="49" t="str">
        <v>Győr</v>
      </c>
      <c r="E29" s="38" t="str">
        <v>Sport</v>
      </c>
      <c r="F29" s="38" t="str">
        <v>Fitneszszalag</v>
      </c>
      <c r="G29" s="38">
        <v>4</v>
      </c>
      <c r="H29" s="56">
        <v>5990</v>
      </c>
      <c r="I29" s="56">
        <v>23960</v>
      </c>
      <c r="J29" s="38" t="str">
        <v>Feldolgozás alatt</v>
      </c>
      <c r="K29" s="38" t="str">
        <v>Átutalás</v>
      </c>
      <c r="L29" s="40" t="str">
        <v>Normál</v>
      </c>
      <c r="N29" s="82"/>
      <c r="O29" s="82"/>
    </row>
    <row r="30" spans="1:15" ht="13.95" customHeight="1" x14ac:dyDescent="0.25">
      <c r="A30" s="36" t="str">
        <v>R-2026040</v>
      </c>
      <c r="B30" s="37">
        <v>46047</v>
      </c>
      <c r="C30" s="38" t="str">
        <v>Németh Júlia</v>
      </c>
      <c r="D30" s="49" t="str">
        <v>Győr</v>
      </c>
      <c r="E30" s="38" t="str">
        <v>Irodaszer</v>
      </c>
      <c r="F30" s="38" t="str">
        <v>Golyóstoll készlet</v>
      </c>
      <c r="G30" s="38">
        <v>3</v>
      </c>
      <c r="H30" s="56">
        <v>3190</v>
      </c>
      <c r="I30" s="56">
        <v>9570</v>
      </c>
      <c r="J30" s="38" t="str">
        <v>Teljesítve</v>
      </c>
      <c r="K30" s="38" t="str">
        <v>Utánvét</v>
      </c>
      <c r="L30" s="40" t="str">
        <v>Sürgős</v>
      </c>
      <c r="N30" s="82"/>
      <c r="O30" s="82"/>
    </row>
    <row r="31" spans="1:15" ht="13.95" customHeight="1" x14ac:dyDescent="0.25">
      <c r="A31" s="36" t="str">
        <v>R-2026044</v>
      </c>
      <c r="B31" s="37">
        <v>46045</v>
      </c>
      <c r="C31" s="38" t="str">
        <v>Tóth Csilla</v>
      </c>
      <c r="D31" s="49" t="str">
        <v>Budapest</v>
      </c>
      <c r="E31" s="38" t="str">
        <v>Háztartás</v>
      </c>
      <c r="F31" s="38" t="str">
        <v>Tárolódoboz</v>
      </c>
      <c r="G31" s="38">
        <v>2</v>
      </c>
      <c r="H31" s="56">
        <v>2990</v>
      </c>
      <c r="I31" s="56">
        <v>5980</v>
      </c>
      <c r="J31" s="38" t="str">
        <v>Feldolgozás alatt</v>
      </c>
      <c r="K31" s="38" t="str">
        <v>Utánvét</v>
      </c>
      <c r="L31" s="40" t="str">
        <v>Sürgős</v>
      </c>
      <c r="N31" s="82"/>
      <c r="O31" s="82"/>
    </row>
    <row r="32" spans="1:15" ht="13.95" customHeight="1" x14ac:dyDescent="0.25">
      <c r="A32" s="36" t="str">
        <v>R-2026046</v>
      </c>
      <c r="B32" s="37">
        <v>46038</v>
      </c>
      <c r="C32" s="38" t="str">
        <v>Németh Júlia</v>
      </c>
      <c r="D32" s="49" t="str">
        <v>Győr</v>
      </c>
      <c r="E32" s="38" t="str">
        <v>Elektronika</v>
      </c>
      <c r="F32" s="38" t="str">
        <v>Vezeték nélküli egér</v>
      </c>
      <c r="G32" s="38">
        <v>10</v>
      </c>
      <c r="H32" s="56">
        <v>8990</v>
      </c>
      <c r="I32" s="56">
        <v>89900</v>
      </c>
      <c r="J32" s="38" t="str">
        <v>Teljesítve</v>
      </c>
      <c r="K32" s="38" t="str">
        <v>Bankkártya</v>
      </c>
      <c r="L32" s="40" t="str">
        <v>Normál</v>
      </c>
      <c r="N32" s="82"/>
      <c r="O32" s="82"/>
    </row>
    <row r="33" spans="1:15" ht="13.95" customHeight="1" x14ac:dyDescent="0.25">
      <c r="A33" s="36" t="str">
        <v>R-2026049</v>
      </c>
      <c r="B33" s="37">
        <v>46164</v>
      </c>
      <c r="C33" s="38" t="str">
        <v>Horváth Eszter</v>
      </c>
      <c r="D33" s="49" t="str">
        <v>Budapest</v>
      </c>
      <c r="E33" s="38" t="str">
        <v>Elektronika</v>
      </c>
      <c r="F33" s="38" t="str">
        <v>Fejhallgató</v>
      </c>
      <c r="G33" s="38">
        <v>2</v>
      </c>
      <c r="H33" s="56">
        <v>15990</v>
      </c>
      <c r="I33" s="56">
        <v>31980</v>
      </c>
      <c r="J33" s="38" t="str">
        <v>Feldolgozás alatt</v>
      </c>
      <c r="K33" s="38" t="str">
        <v>Bankkártya</v>
      </c>
      <c r="L33" s="40" t="str">
        <v>Normál</v>
      </c>
      <c r="N33" s="82"/>
      <c r="O33" s="82"/>
    </row>
    <row r="34" spans="1:15" ht="15" customHeight="1" thickBot="1" x14ac:dyDescent="0.3">
      <c r="A34" s="36" t="str">
        <v>R-2026056</v>
      </c>
      <c r="B34" s="42">
        <v>46197</v>
      </c>
      <c r="C34" s="43" t="str">
        <v>Mészáros Roland</v>
      </c>
      <c r="D34" s="50" t="str">
        <v>Győr</v>
      </c>
      <c r="E34" s="43" t="str">
        <v>Irodaszer</v>
      </c>
      <c r="F34" s="43" t="str">
        <v>Jegyzetfüzet</v>
      </c>
      <c r="G34" s="43">
        <v>6</v>
      </c>
      <c r="H34" s="57">
        <v>2490</v>
      </c>
      <c r="I34" s="57">
        <v>14940</v>
      </c>
      <c r="J34" s="43" t="str">
        <v>Teljesítve</v>
      </c>
      <c r="K34" s="43" t="str">
        <v>Átutalás</v>
      </c>
      <c r="L34" s="45" t="str">
        <v>Normál</v>
      </c>
      <c r="N34" s="82"/>
      <c r="O34" s="82"/>
    </row>
    <row r="38" spans="1:15" ht="14.4" thickBot="1" x14ac:dyDescent="0.3"/>
    <row r="39" spans="1:15" ht="13.95" customHeight="1" x14ac:dyDescent="0.25">
      <c r="A39" s="31" t="str" cm="1">
        <f t="array" ref="A39:L40">_xlfn._xlws.FILTER(Adattábla!A2:L61,(Adattábla!D2:D61="Budapest")*(Adattábla!J2:J61="Teljesítve"),"Nincs találat")</f>
        <v>R-2026008</v>
      </c>
      <c r="B39" s="32">
        <v>46167</v>
      </c>
      <c r="C39" s="33" t="str">
        <v>Horváth Eszter</v>
      </c>
      <c r="D39" s="20" t="str">
        <v>Budapest</v>
      </c>
      <c r="E39" s="33" t="str">
        <v>Elektronika</v>
      </c>
      <c r="F39" s="33" t="str">
        <v>Billentyűzet</v>
      </c>
      <c r="G39" s="33">
        <v>9</v>
      </c>
      <c r="H39" s="55">
        <v>12990</v>
      </c>
      <c r="I39" s="55">
        <v>116910</v>
      </c>
      <c r="J39" s="20" t="str">
        <v>Teljesítve</v>
      </c>
      <c r="K39" s="33" t="str">
        <v>Utánvét</v>
      </c>
      <c r="L39" s="35" t="str">
        <v>Normál</v>
      </c>
      <c r="N39" s="82" t="s">
        <v>5</v>
      </c>
      <c r="O39" s="82"/>
    </row>
    <row r="40" spans="1:15" ht="14.55" customHeight="1" thickBot="1" x14ac:dyDescent="0.3">
      <c r="A40" s="41" t="str">
        <v>R-2026010</v>
      </c>
      <c r="B40" s="42">
        <v>46205</v>
      </c>
      <c r="C40" s="43" t="str">
        <v>Papp Márton</v>
      </c>
      <c r="D40" s="50" t="str">
        <v>Budapest</v>
      </c>
      <c r="E40" s="43" t="str">
        <v>Elektronika</v>
      </c>
      <c r="F40" s="43" t="str">
        <v>Webkamera</v>
      </c>
      <c r="G40" s="43">
        <v>5</v>
      </c>
      <c r="H40" s="57">
        <v>17990</v>
      </c>
      <c r="I40" s="57">
        <v>89950</v>
      </c>
      <c r="J40" s="50" t="str">
        <v>Teljesítve</v>
      </c>
      <c r="K40" s="43" t="str">
        <v>Utánvét</v>
      </c>
      <c r="L40" s="45" t="str">
        <v>Normál</v>
      </c>
      <c r="N40" s="82"/>
      <c r="O40" s="82"/>
    </row>
    <row r="44" spans="1:15" ht="14.4" thickBot="1" x14ac:dyDescent="0.3"/>
    <row r="45" spans="1:15" ht="13.95" customHeight="1" x14ac:dyDescent="0.25">
      <c r="A45" s="31" t="str" cm="1">
        <f t="array" ref="A45:L91">_xlfn._xlws.FILTER(Adattábla!A2:L61,Adattábla!E2:E61&lt;&gt;"Sport","Nincs találat")</f>
        <v>R-2026001</v>
      </c>
      <c r="B45" s="32">
        <v>46231</v>
      </c>
      <c r="C45" s="33" t="str">
        <v>Molnár István</v>
      </c>
      <c r="D45" s="33" t="str">
        <v>Pécs</v>
      </c>
      <c r="E45" s="20" t="str">
        <v>Irodaszer</v>
      </c>
      <c r="F45" s="33" t="str">
        <v>Golyóstoll készlet</v>
      </c>
      <c r="G45" s="33">
        <v>7</v>
      </c>
      <c r="H45" s="34">
        <v>3190</v>
      </c>
      <c r="I45" s="34">
        <v>22330</v>
      </c>
      <c r="J45" s="33" t="str">
        <v>Teljesítve</v>
      </c>
      <c r="K45" s="33" t="str">
        <v>Utánvét</v>
      </c>
      <c r="L45" s="35" t="str">
        <v>Normál</v>
      </c>
      <c r="N45" s="82" t="s">
        <v>142</v>
      </c>
      <c r="O45" s="82"/>
    </row>
    <row r="46" spans="1:15" ht="13.95" customHeight="1" x14ac:dyDescent="0.25">
      <c r="A46" s="36" t="str">
        <v>R-2026002</v>
      </c>
      <c r="B46" s="37">
        <v>46256</v>
      </c>
      <c r="C46" s="38" t="str">
        <v>Nagy Bence</v>
      </c>
      <c r="D46" s="38" t="str">
        <v>Győr</v>
      </c>
      <c r="E46" s="49" t="str">
        <v>Irodaszer</v>
      </c>
      <c r="F46" s="38" t="str">
        <v>Iratrendező</v>
      </c>
      <c r="G46" s="38">
        <v>9</v>
      </c>
      <c r="H46" s="39">
        <v>2290</v>
      </c>
      <c r="I46" s="39">
        <v>20610</v>
      </c>
      <c r="J46" s="38" t="str">
        <v>Teljesítve</v>
      </c>
      <c r="K46" s="38" t="str">
        <v>Bankkártya</v>
      </c>
      <c r="L46" s="40" t="str">
        <v>Normál</v>
      </c>
      <c r="N46" s="82"/>
      <c r="O46" s="82"/>
    </row>
    <row r="47" spans="1:15" ht="13.95" customHeight="1" x14ac:dyDescent="0.25">
      <c r="A47" s="36" t="str">
        <v>R-2026003</v>
      </c>
      <c r="B47" s="37">
        <v>46028</v>
      </c>
      <c r="C47" s="38" t="str">
        <v>Rácz Viktória</v>
      </c>
      <c r="D47" s="38" t="str">
        <v>Szeged</v>
      </c>
      <c r="E47" s="49" t="str">
        <v>Elektronika</v>
      </c>
      <c r="F47" s="38" t="str">
        <v>Vezeték nélküli egér</v>
      </c>
      <c r="G47" s="38">
        <v>1</v>
      </c>
      <c r="H47" s="39">
        <v>8990</v>
      </c>
      <c r="I47" s="39">
        <v>8990</v>
      </c>
      <c r="J47" s="38" t="str">
        <v>Feldolgozás alatt</v>
      </c>
      <c r="K47" s="38" t="str">
        <v>Átutalás</v>
      </c>
      <c r="L47" s="40" t="str">
        <v>Normál</v>
      </c>
      <c r="N47" s="82"/>
      <c r="O47" s="82"/>
    </row>
    <row r="48" spans="1:15" ht="13.95" customHeight="1" x14ac:dyDescent="0.25">
      <c r="A48" s="36" t="str">
        <v>R-2026004</v>
      </c>
      <c r="B48" s="37">
        <v>46081</v>
      </c>
      <c r="C48" s="38" t="str">
        <v>Nagy Bence</v>
      </c>
      <c r="D48" s="38" t="str">
        <v>Miskolc</v>
      </c>
      <c r="E48" s="49" t="str">
        <v>Háztartás</v>
      </c>
      <c r="F48" s="38" t="str">
        <v>Vízforraló</v>
      </c>
      <c r="G48" s="38">
        <v>9</v>
      </c>
      <c r="H48" s="39">
        <v>12990</v>
      </c>
      <c r="I48" s="39">
        <v>116910</v>
      </c>
      <c r="J48" s="38" t="str">
        <v>Teljesítve</v>
      </c>
      <c r="K48" s="38" t="str">
        <v>Bankkártya</v>
      </c>
      <c r="L48" s="40" t="str">
        <v>Normál</v>
      </c>
      <c r="N48" s="82"/>
      <c r="O48" s="82"/>
    </row>
    <row r="49" spans="1:15" ht="13.95" customHeight="1" x14ac:dyDescent="0.25">
      <c r="A49" s="36" t="str">
        <v>R-2026005</v>
      </c>
      <c r="B49" s="37">
        <v>46101</v>
      </c>
      <c r="C49" s="38" t="str">
        <v>Molnár István</v>
      </c>
      <c r="D49" s="38" t="str">
        <v>Székesfehérvár</v>
      </c>
      <c r="E49" s="49" t="str">
        <v>Könyv</v>
      </c>
      <c r="F49" s="38" t="str">
        <v>Üzleti könyv</v>
      </c>
      <c r="G49" s="38">
        <v>5</v>
      </c>
      <c r="H49" s="39">
        <v>9490</v>
      </c>
      <c r="I49" s="39">
        <v>47450</v>
      </c>
      <c r="J49" s="38" t="str">
        <v>Teljesítve</v>
      </c>
      <c r="K49" s="38" t="str">
        <v>Átutalás</v>
      </c>
      <c r="L49" s="40" t="str">
        <v>Sürgős</v>
      </c>
      <c r="N49" s="82"/>
      <c r="O49" s="82"/>
    </row>
    <row r="50" spans="1:15" ht="13.95" customHeight="1" x14ac:dyDescent="0.25">
      <c r="A50" s="36" t="str">
        <v>R-2026006</v>
      </c>
      <c r="B50" s="37">
        <v>46096</v>
      </c>
      <c r="C50" s="38" t="str">
        <v>Papp Márton</v>
      </c>
      <c r="D50" s="38" t="str">
        <v>Miskolc</v>
      </c>
      <c r="E50" s="49" t="str">
        <v>Irodaszer</v>
      </c>
      <c r="F50" s="38" t="str">
        <v>Iratrendező</v>
      </c>
      <c r="G50" s="38">
        <v>1</v>
      </c>
      <c r="H50" s="39">
        <v>2290</v>
      </c>
      <c r="I50" s="39">
        <v>2290</v>
      </c>
      <c r="J50" s="38" t="str">
        <v>Teljesítve</v>
      </c>
      <c r="K50" s="38" t="str">
        <v>Bankkártya</v>
      </c>
      <c r="L50" s="40" t="str">
        <v>Normál</v>
      </c>
      <c r="N50" s="82"/>
      <c r="O50" s="82"/>
    </row>
    <row r="51" spans="1:15" ht="13.95" customHeight="1" x14ac:dyDescent="0.25">
      <c r="A51" s="36" t="str">
        <v>R-2026007</v>
      </c>
      <c r="B51" s="37">
        <v>46043</v>
      </c>
      <c r="C51" s="38" t="str">
        <v>Varga Gábor</v>
      </c>
      <c r="D51" s="38" t="str">
        <v>Székesfehérvár</v>
      </c>
      <c r="E51" s="49" t="str">
        <v>Elektronika</v>
      </c>
      <c r="F51" s="38" t="str">
        <v>Vezeték nélküli egér</v>
      </c>
      <c r="G51" s="38">
        <v>4</v>
      </c>
      <c r="H51" s="39">
        <v>8990</v>
      </c>
      <c r="I51" s="39">
        <v>35960</v>
      </c>
      <c r="J51" s="38" t="str">
        <v>Kiszállítva</v>
      </c>
      <c r="K51" s="38" t="str">
        <v>Utánvét</v>
      </c>
      <c r="L51" s="40" t="str">
        <v>Normál</v>
      </c>
      <c r="N51" s="82"/>
      <c r="O51" s="82"/>
    </row>
    <row r="52" spans="1:15" ht="13.95" customHeight="1" x14ac:dyDescent="0.25">
      <c r="A52" s="36" t="str">
        <v>R-2026008</v>
      </c>
      <c r="B52" s="37">
        <v>46167</v>
      </c>
      <c r="C52" s="38" t="str">
        <v>Horváth Eszter</v>
      </c>
      <c r="D52" s="38" t="str">
        <v>Budapest</v>
      </c>
      <c r="E52" s="49" t="str">
        <v>Elektronika</v>
      </c>
      <c r="F52" s="38" t="str">
        <v>Billentyűzet</v>
      </c>
      <c r="G52" s="38">
        <v>9</v>
      </c>
      <c r="H52" s="39">
        <v>12990</v>
      </c>
      <c r="I52" s="39">
        <v>116910</v>
      </c>
      <c r="J52" s="38" t="str">
        <v>Teljesítve</v>
      </c>
      <c r="K52" s="38" t="str">
        <v>Utánvét</v>
      </c>
      <c r="L52" s="40" t="str">
        <v>Normál</v>
      </c>
      <c r="N52" s="82"/>
      <c r="O52" s="82"/>
    </row>
    <row r="53" spans="1:15" ht="13.95" customHeight="1" x14ac:dyDescent="0.25">
      <c r="A53" s="36" t="str">
        <v>R-2026009</v>
      </c>
      <c r="B53" s="37">
        <v>46067</v>
      </c>
      <c r="C53" s="38" t="str">
        <v>Németh Júlia</v>
      </c>
      <c r="D53" s="38" t="str">
        <v>Debrecen</v>
      </c>
      <c r="E53" s="49" t="str">
        <v>Irodaszer</v>
      </c>
      <c r="F53" s="38" t="str">
        <v>Iratrendező</v>
      </c>
      <c r="G53" s="38">
        <v>7</v>
      </c>
      <c r="H53" s="39">
        <v>2290</v>
      </c>
      <c r="I53" s="39">
        <v>16030</v>
      </c>
      <c r="J53" s="38" t="str">
        <v>Teljesítve</v>
      </c>
      <c r="K53" s="38" t="str">
        <v>Átutalás</v>
      </c>
      <c r="L53" s="40" t="str">
        <v>Normál</v>
      </c>
      <c r="N53" s="82"/>
      <c r="O53" s="82"/>
    </row>
    <row r="54" spans="1:15" ht="13.95" customHeight="1" x14ac:dyDescent="0.25">
      <c r="A54" s="36" t="str">
        <v>R-2026010</v>
      </c>
      <c r="B54" s="37">
        <v>46205</v>
      </c>
      <c r="C54" s="38" t="str">
        <v>Papp Márton</v>
      </c>
      <c r="D54" s="38" t="str">
        <v>Budapest</v>
      </c>
      <c r="E54" s="49" t="str">
        <v>Elektronika</v>
      </c>
      <c r="F54" s="38" t="str">
        <v>Webkamera</v>
      </c>
      <c r="G54" s="38">
        <v>5</v>
      </c>
      <c r="H54" s="39">
        <v>17990</v>
      </c>
      <c r="I54" s="39">
        <v>89950</v>
      </c>
      <c r="J54" s="38" t="str">
        <v>Teljesítve</v>
      </c>
      <c r="K54" s="38" t="str">
        <v>Utánvét</v>
      </c>
      <c r="L54" s="40" t="str">
        <v>Normál</v>
      </c>
      <c r="N54" s="82"/>
      <c r="O54" s="82"/>
    </row>
    <row r="55" spans="1:15" ht="13.95" customHeight="1" x14ac:dyDescent="0.25">
      <c r="A55" s="36" t="str">
        <v>R-2026011</v>
      </c>
      <c r="B55" s="37">
        <v>46091</v>
      </c>
      <c r="C55" s="38" t="str">
        <v>Kiss Hanna</v>
      </c>
      <c r="D55" s="38" t="str">
        <v>Kecskemét</v>
      </c>
      <c r="E55" s="49" t="str">
        <v>Háztartás</v>
      </c>
      <c r="F55" s="38" t="str">
        <v>Konyhai mérleg</v>
      </c>
      <c r="G55" s="38">
        <v>10</v>
      </c>
      <c r="H55" s="39">
        <v>7490</v>
      </c>
      <c r="I55" s="39">
        <v>74900</v>
      </c>
      <c r="J55" s="38" t="str">
        <v>Teljesítve</v>
      </c>
      <c r="K55" s="38" t="str">
        <v>Utánvét</v>
      </c>
      <c r="L55" s="40" t="str">
        <v>Normál</v>
      </c>
      <c r="N55" s="82"/>
      <c r="O55" s="82"/>
    </row>
    <row r="56" spans="1:15" ht="13.95" customHeight="1" x14ac:dyDescent="0.25">
      <c r="A56" s="36" t="str">
        <v>R-2026012</v>
      </c>
      <c r="B56" s="37">
        <v>46125</v>
      </c>
      <c r="C56" s="38" t="str">
        <v>Farkas Kristóf</v>
      </c>
      <c r="D56" s="38" t="str">
        <v>Budapest</v>
      </c>
      <c r="E56" s="49" t="str">
        <v>Háztartás</v>
      </c>
      <c r="F56" s="38" t="str">
        <v>Vízforraló</v>
      </c>
      <c r="G56" s="38">
        <v>1</v>
      </c>
      <c r="H56" s="39">
        <v>12990</v>
      </c>
      <c r="I56" s="39">
        <v>12990</v>
      </c>
      <c r="J56" s="38" t="str">
        <v>Feldolgozás alatt</v>
      </c>
      <c r="K56" s="38" t="str">
        <v>Bankkártya</v>
      </c>
      <c r="L56" s="40" t="str">
        <v>Normál</v>
      </c>
      <c r="N56" s="82"/>
      <c r="O56" s="82"/>
    </row>
    <row r="57" spans="1:15" ht="13.95" customHeight="1" x14ac:dyDescent="0.25">
      <c r="A57" s="36" t="str">
        <v>R-2026013</v>
      </c>
      <c r="B57" s="37">
        <v>46165</v>
      </c>
      <c r="C57" s="38" t="str">
        <v>Nagy Bence</v>
      </c>
      <c r="D57" s="38" t="str">
        <v>Debrecen</v>
      </c>
      <c r="E57" s="49" t="str">
        <v>Könyv</v>
      </c>
      <c r="F57" s="38" t="str">
        <v>Gasztronómiai könyv</v>
      </c>
      <c r="G57" s="38">
        <v>9</v>
      </c>
      <c r="H57" s="39">
        <v>8490</v>
      </c>
      <c r="I57" s="39">
        <v>76410</v>
      </c>
      <c r="J57" s="38" t="str">
        <v>Teljesítve</v>
      </c>
      <c r="K57" s="38" t="str">
        <v>Bankkártya</v>
      </c>
      <c r="L57" s="40" t="str">
        <v>Normál</v>
      </c>
      <c r="N57" s="82"/>
      <c r="O57" s="82"/>
    </row>
    <row r="58" spans="1:15" ht="13.95" customHeight="1" x14ac:dyDescent="0.25">
      <c r="A58" s="36" t="str">
        <v>R-2026017</v>
      </c>
      <c r="B58" s="37">
        <v>46047</v>
      </c>
      <c r="C58" s="38" t="str">
        <v>Németh Júlia</v>
      </c>
      <c r="D58" s="38" t="str">
        <v>Debrecen</v>
      </c>
      <c r="E58" s="49" t="str">
        <v>Könyv</v>
      </c>
      <c r="F58" s="38" t="str">
        <v>Gasztronómiai könyv</v>
      </c>
      <c r="G58" s="38">
        <v>8</v>
      </c>
      <c r="H58" s="39">
        <v>8490</v>
      </c>
      <c r="I58" s="39">
        <v>67920</v>
      </c>
      <c r="J58" s="38" t="str">
        <v>Teljesítve</v>
      </c>
      <c r="K58" s="38" t="str">
        <v>Utánvét</v>
      </c>
      <c r="L58" s="40" t="str">
        <v>Normál</v>
      </c>
      <c r="N58" s="82"/>
      <c r="O58" s="82"/>
    </row>
    <row r="59" spans="1:15" ht="13.95" customHeight="1" x14ac:dyDescent="0.25">
      <c r="A59" s="36" t="str">
        <v>R-2026018</v>
      </c>
      <c r="B59" s="37">
        <v>46041</v>
      </c>
      <c r="C59" s="38" t="str">
        <v>Juhász Petra</v>
      </c>
      <c r="D59" s="38" t="str">
        <v>Székesfehérvár</v>
      </c>
      <c r="E59" s="49" t="str">
        <v>Háztartás</v>
      </c>
      <c r="F59" s="38" t="str">
        <v>Termosz</v>
      </c>
      <c r="G59" s="38">
        <v>10</v>
      </c>
      <c r="H59" s="39">
        <v>6990</v>
      </c>
      <c r="I59" s="39">
        <v>69900</v>
      </c>
      <c r="J59" s="38" t="str">
        <v>Teljesítve</v>
      </c>
      <c r="K59" s="38" t="str">
        <v>Átutalás</v>
      </c>
      <c r="L59" s="40" t="str">
        <v>Normál</v>
      </c>
      <c r="N59" s="82"/>
      <c r="O59" s="82"/>
    </row>
    <row r="60" spans="1:15" ht="13.95" customHeight="1" x14ac:dyDescent="0.25">
      <c r="A60" s="36" t="str">
        <v>R-2026019</v>
      </c>
      <c r="B60" s="37">
        <v>46198</v>
      </c>
      <c r="C60" s="38" t="str">
        <v>Juhász Petra</v>
      </c>
      <c r="D60" s="38" t="str">
        <v>Szeged</v>
      </c>
      <c r="E60" s="49" t="str">
        <v>Háztartás</v>
      </c>
      <c r="F60" s="38" t="str">
        <v>Termosz</v>
      </c>
      <c r="G60" s="38">
        <v>9</v>
      </c>
      <c r="H60" s="39">
        <v>6990</v>
      </c>
      <c r="I60" s="39">
        <v>62910</v>
      </c>
      <c r="J60" s="38" t="str">
        <v>Visszamondva</v>
      </c>
      <c r="K60" s="38" t="str">
        <v>Átutalás</v>
      </c>
      <c r="L60" s="40" t="str">
        <v>Sürgős</v>
      </c>
      <c r="N60" s="82"/>
      <c r="O60" s="82"/>
    </row>
    <row r="61" spans="1:15" ht="13.95" customHeight="1" x14ac:dyDescent="0.25">
      <c r="A61" s="36" t="str">
        <v>R-2026020</v>
      </c>
      <c r="B61" s="37">
        <v>46197</v>
      </c>
      <c r="C61" s="38" t="str">
        <v>Németh Júlia</v>
      </c>
      <c r="D61" s="38" t="str">
        <v>Szeged</v>
      </c>
      <c r="E61" s="49" t="str">
        <v>Könyv</v>
      </c>
      <c r="F61" s="38" t="str">
        <v>Regény</v>
      </c>
      <c r="G61" s="38">
        <v>6</v>
      </c>
      <c r="H61" s="39">
        <v>4990</v>
      </c>
      <c r="I61" s="39">
        <v>29940</v>
      </c>
      <c r="J61" s="38" t="str">
        <v>Teljesítve</v>
      </c>
      <c r="K61" s="38" t="str">
        <v>Bankkártya</v>
      </c>
      <c r="L61" s="40" t="str">
        <v>Normál</v>
      </c>
      <c r="N61" s="82"/>
      <c r="O61" s="82"/>
    </row>
    <row r="62" spans="1:15" ht="13.95" customHeight="1" x14ac:dyDescent="0.25">
      <c r="A62" s="36" t="str">
        <v>R-2026024</v>
      </c>
      <c r="B62" s="37">
        <v>46119</v>
      </c>
      <c r="C62" s="38" t="str">
        <v>Simon Tamás</v>
      </c>
      <c r="D62" s="38" t="str">
        <v>Pécs</v>
      </c>
      <c r="E62" s="49" t="str">
        <v>Könyv</v>
      </c>
      <c r="F62" s="38" t="str">
        <v>Gasztronómiai könyv</v>
      </c>
      <c r="G62" s="38">
        <v>2</v>
      </c>
      <c r="H62" s="39">
        <v>8490</v>
      </c>
      <c r="I62" s="39">
        <v>16980</v>
      </c>
      <c r="J62" s="38" t="str">
        <v>Kiszállítva</v>
      </c>
      <c r="K62" s="38" t="str">
        <v>Utánvét</v>
      </c>
      <c r="L62" s="40" t="str">
        <v>Normál</v>
      </c>
      <c r="N62" s="82"/>
      <c r="O62" s="82"/>
    </row>
    <row r="63" spans="1:15" ht="13.95" customHeight="1" x14ac:dyDescent="0.25">
      <c r="A63" s="36" t="str">
        <v>R-2026025</v>
      </c>
      <c r="B63" s="37">
        <v>46051</v>
      </c>
      <c r="C63" s="38" t="str">
        <v>Balogh Lilla</v>
      </c>
      <c r="D63" s="38" t="str">
        <v>Győr</v>
      </c>
      <c r="E63" s="49" t="str">
        <v>Irodaszer</v>
      </c>
      <c r="F63" s="38" t="str">
        <v>Asztali naptár</v>
      </c>
      <c r="G63" s="38">
        <v>5</v>
      </c>
      <c r="H63" s="39">
        <v>3990</v>
      </c>
      <c r="I63" s="39">
        <v>19950</v>
      </c>
      <c r="J63" s="38" t="str">
        <v>Teljesítve</v>
      </c>
      <c r="K63" s="38" t="str">
        <v>Átutalás</v>
      </c>
      <c r="L63" s="40" t="str">
        <v>Normál</v>
      </c>
      <c r="N63" s="82"/>
      <c r="O63" s="82"/>
    </row>
    <row r="64" spans="1:15" ht="13.95" customHeight="1" x14ac:dyDescent="0.25">
      <c r="A64" s="36" t="str">
        <v>R-2026026</v>
      </c>
      <c r="B64" s="37">
        <v>46187</v>
      </c>
      <c r="C64" s="38" t="str">
        <v>Simon Tamás</v>
      </c>
      <c r="D64" s="38" t="str">
        <v>Győr</v>
      </c>
      <c r="E64" s="49" t="str">
        <v>Irodaszer</v>
      </c>
      <c r="F64" s="38" t="str">
        <v>Jegyzetfüzet</v>
      </c>
      <c r="G64" s="38">
        <v>2</v>
      </c>
      <c r="H64" s="39">
        <v>2490</v>
      </c>
      <c r="I64" s="39">
        <v>4980</v>
      </c>
      <c r="J64" s="38" t="str">
        <v>Teljesítve</v>
      </c>
      <c r="K64" s="38" t="str">
        <v>Bankkártya</v>
      </c>
      <c r="L64" s="40" t="str">
        <v>Normál</v>
      </c>
      <c r="N64" s="82"/>
      <c r="O64" s="82"/>
    </row>
    <row r="65" spans="1:15" ht="13.95" customHeight="1" x14ac:dyDescent="0.25">
      <c r="A65" s="36" t="str">
        <v>R-2026027</v>
      </c>
      <c r="B65" s="37">
        <v>46231</v>
      </c>
      <c r="C65" s="38" t="str">
        <v>Varga Gábor</v>
      </c>
      <c r="D65" s="38" t="str">
        <v>Pécs</v>
      </c>
      <c r="E65" s="49" t="str">
        <v>Könyv</v>
      </c>
      <c r="F65" s="38" t="str">
        <v>Regény</v>
      </c>
      <c r="G65" s="38">
        <v>9</v>
      </c>
      <c r="H65" s="39">
        <v>4990</v>
      </c>
      <c r="I65" s="39">
        <v>44910</v>
      </c>
      <c r="J65" s="38" t="str">
        <v>Feldolgozás alatt</v>
      </c>
      <c r="K65" s="38" t="str">
        <v>Utánvét</v>
      </c>
      <c r="L65" s="40" t="str">
        <v>Normál</v>
      </c>
      <c r="N65" s="82"/>
      <c r="O65" s="82"/>
    </row>
    <row r="66" spans="1:15" ht="13.95" customHeight="1" x14ac:dyDescent="0.25">
      <c r="A66" s="36" t="str">
        <v>R-2026028</v>
      </c>
      <c r="B66" s="37">
        <v>46189</v>
      </c>
      <c r="C66" s="38" t="str">
        <v>Németh Júlia</v>
      </c>
      <c r="D66" s="38" t="str">
        <v>Miskolc</v>
      </c>
      <c r="E66" s="49" t="str">
        <v>Irodaszer</v>
      </c>
      <c r="F66" s="38" t="str">
        <v>Jegyzetfüzet</v>
      </c>
      <c r="G66" s="38">
        <v>9</v>
      </c>
      <c r="H66" s="39">
        <v>2490</v>
      </c>
      <c r="I66" s="39">
        <v>22410</v>
      </c>
      <c r="J66" s="38" t="str">
        <v>Feldolgozás alatt</v>
      </c>
      <c r="K66" s="38" t="str">
        <v>Átutalás</v>
      </c>
      <c r="L66" s="40" t="str">
        <v>Normál</v>
      </c>
      <c r="N66" s="82"/>
      <c r="O66" s="82"/>
    </row>
    <row r="67" spans="1:15" ht="13.95" customHeight="1" x14ac:dyDescent="0.25">
      <c r="A67" s="36" t="str">
        <v>R-2026029</v>
      </c>
      <c r="B67" s="37">
        <v>46183</v>
      </c>
      <c r="C67" s="38" t="str">
        <v>Takács Olivér</v>
      </c>
      <c r="D67" s="38" t="str">
        <v>Székesfehérvár</v>
      </c>
      <c r="E67" s="49" t="str">
        <v>Háztartás</v>
      </c>
      <c r="F67" s="38" t="str">
        <v>Vízforraló</v>
      </c>
      <c r="G67" s="38">
        <v>8</v>
      </c>
      <c r="H67" s="39">
        <v>12990</v>
      </c>
      <c r="I67" s="39">
        <v>103920</v>
      </c>
      <c r="J67" s="38" t="str">
        <v>Feldolgozás alatt</v>
      </c>
      <c r="K67" s="38" t="str">
        <v>Utánvét</v>
      </c>
      <c r="L67" s="40" t="str">
        <v>Normál</v>
      </c>
      <c r="N67" s="82"/>
      <c r="O67" s="82"/>
    </row>
    <row r="68" spans="1:15" ht="13.95" customHeight="1" x14ac:dyDescent="0.25">
      <c r="A68" s="36" t="str">
        <v>R-2026030</v>
      </c>
      <c r="B68" s="37">
        <v>46175</v>
      </c>
      <c r="C68" s="38" t="str">
        <v>Kiss Hanna</v>
      </c>
      <c r="D68" s="38" t="str">
        <v>Székesfehérvár</v>
      </c>
      <c r="E68" s="49" t="str">
        <v>Elektronika</v>
      </c>
      <c r="F68" s="38" t="str">
        <v>Billentyűzet</v>
      </c>
      <c r="G68" s="38">
        <v>8</v>
      </c>
      <c r="H68" s="39">
        <v>12990</v>
      </c>
      <c r="I68" s="39">
        <v>103920</v>
      </c>
      <c r="J68" s="38" t="str">
        <v>Teljesítve</v>
      </c>
      <c r="K68" s="38" t="str">
        <v>Átutalás</v>
      </c>
      <c r="L68" s="40" t="str">
        <v>Normál</v>
      </c>
      <c r="N68" s="82"/>
      <c r="O68" s="82"/>
    </row>
    <row r="69" spans="1:15" ht="13.95" customHeight="1" x14ac:dyDescent="0.25">
      <c r="A69" s="36" t="str">
        <v>R-2026032</v>
      </c>
      <c r="B69" s="37">
        <v>46123</v>
      </c>
      <c r="C69" s="38" t="str">
        <v>Szabó Dániel</v>
      </c>
      <c r="D69" s="38" t="str">
        <v>Győr</v>
      </c>
      <c r="E69" s="49" t="str">
        <v>Háztartás</v>
      </c>
      <c r="F69" s="38" t="str">
        <v>Tárolódoboz</v>
      </c>
      <c r="G69" s="38">
        <v>3</v>
      </c>
      <c r="H69" s="39">
        <v>2990</v>
      </c>
      <c r="I69" s="39">
        <v>8970</v>
      </c>
      <c r="J69" s="38" t="str">
        <v>Kiszállítva</v>
      </c>
      <c r="K69" s="38" t="str">
        <v>Átutalás</v>
      </c>
      <c r="L69" s="40" t="str">
        <v>Normál</v>
      </c>
      <c r="N69" s="82"/>
      <c r="O69" s="82"/>
    </row>
    <row r="70" spans="1:15" ht="13.95" customHeight="1" x14ac:dyDescent="0.25">
      <c r="A70" s="36" t="str">
        <v>R-2026033</v>
      </c>
      <c r="B70" s="37">
        <v>46136</v>
      </c>
      <c r="C70" s="38" t="str">
        <v>Juhász Petra</v>
      </c>
      <c r="D70" s="38" t="str">
        <v>Debrecen</v>
      </c>
      <c r="E70" s="49" t="str">
        <v>Könyv</v>
      </c>
      <c r="F70" s="38" t="str">
        <v>Regény</v>
      </c>
      <c r="G70" s="38">
        <v>4</v>
      </c>
      <c r="H70" s="39">
        <v>4990</v>
      </c>
      <c r="I70" s="39">
        <v>19960</v>
      </c>
      <c r="J70" s="38" t="str">
        <v>Teljesítve</v>
      </c>
      <c r="K70" s="38" t="str">
        <v>Bankkártya</v>
      </c>
      <c r="L70" s="40" t="str">
        <v>Normál</v>
      </c>
      <c r="N70" s="82"/>
      <c r="O70" s="82"/>
    </row>
    <row r="71" spans="1:15" ht="13.95" customHeight="1" x14ac:dyDescent="0.25">
      <c r="A71" s="36" t="str">
        <v>R-2026034</v>
      </c>
      <c r="B71" s="37">
        <v>46171</v>
      </c>
      <c r="C71" s="38" t="str">
        <v>Varga Gábor</v>
      </c>
      <c r="D71" s="38" t="str">
        <v>Győr</v>
      </c>
      <c r="E71" s="49" t="str">
        <v>Elektronika</v>
      </c>
      <c r="F71" s="38" t="str">
        <v>Fejhallgató</v>
      </c>
      <c r="G71" s="38">
        <v>9</v>
      </c>
      <c r="H71" s="39">
        <v>15990</v>
      </c>
      <c r="I71" s="39">
        <v>143910</v>
      </c>
      <c r="J71" s="38" t="str">
        <v>Teljesítve</v>
      </c>
      <c r="K71" s="38" t="str">
        <v>Utánvét</v>
      </c>
      <c r="L71" s="40" t="str">
        <v>Normál</v>
      </c>
      <c r="N71" s="82"/>
      <c r="O71" s="82"/>
    </row>
    <row r="72" spans="1:15" ht="13.95" customHeight="1" x14ac:dyDescent="0.25">
      <c r="A72" s="36" t="str">
        <v>R-2026035</v>
      </c>
      <c r="B72" s="37">
        <v>46044</v>
      </c>
      <c r="C72" s="38" t="str">
        <v>Kiss Hanna</v>
      </c>
      <c r="D72" s="38" t="str">
        <v>Pécs</v>
      </c>
      <c r="E72" s="49" t="str">
        <v>Irodaszer</v>
      </c>
      <c r="F72" s="38" t="str">
        <v>Asztali naptár</v>
      </c>
      <c r="G72" s="38">
        <v>7</v>
      </c>
      <c r="H72" s="39">
        <v>3990</v>
      </c>
      <c r="I72" s="39">
        <v>27930</v>
      </c>
      <c r="J72" s="38" t="str">
        <v>Teljesítve</v>
      </c>
      <c r="K72" s="38" t="str">
        <v>Bankkártya</v>
      </c>
      <c r="L72" s="40" t="str">
        <v>Normál</v>
      </c>
      <c r="N72" s="82"/>
      <c r="O72" s="82"/>
    </row>
    <row r="73" spans="1:15" ht="13.95" customHeight="1" x14ac:dyDescent="0.25">
      <c r="A73" s="36" t="str">
        <v>R-2026036</v>
      </c>
      <c r="B73" s="37">
        <v>46137</v>
      </c>
      <c r="C73" s="38" t="str">
        <v>Balogh Lilla</v>
      </c>
      <c r="D73" s="38" t="str">
        <v>Miskolc</v>
      </c>
      <c r="E73" s="49" t="str">
        <v>Elektronika</v>
      </c>
      <c r="F73" s="38" t="str">
        <v>Webkamera</v>
      </c>
      <c r="G73" s="38">
        <v>9</v>
      </c>
      <c r="H73" s="39">
        <v>17990</v>
      </c>
      <c r="I73" s="39">
        <v>161910</v>
      </c>
      <c r="J73" s="38" t="str">
        <v>Teljesítve</v>
      </c>
      <c r="K73" s="38" t="str">
        <v>Utánvét</v>
      </c>
      <c r="L73" s="40" t="str">
        <v>Normál</v>
      </c>
      <c r="N73" s="82"/>
      <c r="O73" s="82"/>
    </row>
    <row r="74" spans="1:15" ht="13.95" customHeight="1" x14ac:dyDescent="0.25">
      <c r="A74" s="36" t="str">
        <v>R-2026037</v>
      </c>
      <c r="B74" s="37">
        <v>46030</v>
      </c>
      <c r="C74" s="38" t="str">
        <v>Németh Júlia</v>
      </c>
      <c r="D74" s="38" t="str">
        <v>Miskolc</v>
      </c>
      <c r="E74" s="49" t="str">
        <v>Irodaszer</v>
      </c>
      <c r="F74" s="38" t="str">
        <v>Iratrendező</v>
      </c>
      <c r="G74" s="38">
        <v>8</v>
      </c>
      <c r="H74" s="39">
        <v>2290</v>
      </c>
      <c r="I74" s="39">
        <v>18320</v>
      </c>
      <c r="J74" s="38" t="str">
        <v>Teljesítve</v>
      </c>
      <c r="K74" s="38" t="str">
        <v>Bankkártya</v>
      </c>
      <c r="L74" s="40" t="str">
        <v>Sürgős</v>
      </c>
      <c r="N74" s="82"/>
      <c r="O74" s="82"/>
    </row>
    <row r="75" spans="1:15" ht="13.95" customHeight="1" x14ac:dyDescent="0.25">
      <c r="A75" s="36" t="str">
        <v>R-2026040</v>
      </c>
      <c r="B75" s="37">
        <v>46047</v>
      </c>
      <c r="C75" s="38" t="str">
        <v>Németh Júlia</v>
      </c>
      <c r="D75" s="38" t="str">
        <v>Győr</v>
      </c>
      <c r="E75" s="49" t="str">
        <v>Irodaszer</v>
      </c>
      <c r="F75" s="38" t="str">
        <v>Golyóstoll készlet</v>
      </c>
      <c r="G75" s="38">
        <v>3</v>
      </c>
      <c r="H75" s="39">
        <v>3190</v>
      </c>
      <c r="I75" s="39">
        <v>9570</v>
      </c>
      <c r="J75" s="38" t="str">
        <v>Teljesítve</v>
      </c>
      <c r="K75" s="38" t="str">
        <v>Utánvét</v>
      </c>
      <c r="L75" s="40" t="str">
        <v>Sürgős</v>
      </c>
      <c r="N75" s="82"/>
      <c r="O75" s="82"/>
    </row>
    <row r="76" spans="1:15" ht="13.95" customHeight="1" x14ac:dyDescent="0.25">
      <c r="A76" s="36" t="str">
        <v>R-2026041</v>
      </c>
      <c r="B76" s="37">
        <v>46205</v>
      </c>
      <c r="C76" s="38" t="str">
        <v>Molnár István</v>
      </c>
      <c r="D76" s="38" t="str">
        <v>Debrecen</v>
      </c>
      <c r="E76" s="49" t="str">
        <v>Könyv</v>
      </c>
      <c r="F76" s="38" t="str">
        <v>Útikönyv</v>
      </c>
      <c r="G76" s="38">
        <v>4</v>
      </c>
      <c r="H76" s="39">
        <v>5990</v>
      </c>
      <c r="I76" s="39">
        <v>23960</v>
      </c>
      <c r="J76" s="38" t="str">
        <v>Visszamondva</v>
      </c>
      <c r="K76" s="38" t="str">
        <v>Utánvét</v>
      </c>
      <c r="L76" s="40" t="str">
        <v>Normál</v>
      </c>
      <c r="N76" s="82"/>
      <c r="O76" s="82"/>
    </row>
    <row r="77" spans="1:15" ht="13.95" customHeight="1" x14ac:dyDescent="0.25">
      <c r="A77" s="36" t="str">
        <v>R-2026043</v>
      </c>
      <c r="B77" s="37">
        <v>46194</v>
      </c>
      <c r="C77" s="38" t="str">
        <v>Simon Tamás</v>
      </c>
      <c r="D77" s="38" t="str">
        <v>Székesfehérvár</v>
      </c>
      <c r="E77" s="49" t="str">
        <v>Elektronika</v>
      </c>
      <c r="F77" s="38" t="str">
        <v>Vezeték nélküli egér</v>
      </c>
      <c r="G77" s="38">
        <v>5</v>
      </c>
      <c r="H77" s="39">
        <v>8990</v>
      </c>
      <c r="I77" s="39">
        <v>44950</v>
      </c>
      <c r="J77" s="38" t="str">
        <v>Kiszállítva</v>
      </c>
      <c r="K77" s="38" t="str">
        <v>Bankkártya</v>
      </c>
      <c r="L77" s="40" t="str">
        <v>Normál</v>
      </c>
      <c r="N77" s="82"/>
      <c r="O77" s="82"/>
    </row>
    <row r="78" spans="1:15" ht="13.95" customHeight="1" x14ac:dyDescent="0.25">
      <c r="A78" s="36" t="str">
        <v>R-2026044</v>
      </c>
      <c r="B78" s="37">
        <v>46045</v>
      </c>
      <c r="C78" s="38" t="str">
        <v>Tóth Csilla</v>
      </c>
      <c r="D78" s="38" t="str">
        <v>Budapest</v>
      </c>
      <c r="E78" s="49" t="str">
        <v>Háztartás</v>
      </c>
      <c r="F78" s="38" t="str">
        <v>Tárolódoboz</v>
      </c>
      <c r="G78" s="38">
        <v>2</v>
      </c>
      <c r="H78" s="39">
        <v>2990</v>
      </c>
      <c r="I78" s="39">
        <v>5980</v>
      </c>
      <c r="J78" s="38" t="str">
        <v>Feldolgozás alatt</v>
      </c>
      <c r="K78" s="38" t="str">
        <v>Utánvét</v>
      </c>
      <c r="L78" s="40" t="str">
        <v>Sürgős</v>
      </c>
      <c r="N78" s="82"/>
      <c r="O78" s="82"/>
    </row>
    <row r="79" spans="1:15" ht="13.95" customHeight="1" x14ac:dyDescent="0.25">
      <c r="A79" s="36" t="str">
        <v>R-2026045</v>
      </c>
      <c r="B79" s="37">
        <v>46237</v>
      </c>
      <c r="C79" s="38" t="str">
        <v>Németh Júlia</v>
      </c>
      <c r="D79" s="38" t="str">
        <v>Kecskemét</v>
      </c>
      <c r="E79" s="49" t="str">
        <v>Háztartás</v>
      </c>
      <c r="F79" s="38" t="str">
        <v>Termosz</v>
      </c>
      <c r="G79" s="38">
        <v>3</v>
      </c>
      <c r="H79" s="39">
        <v>6990</v>
      </c>
      <c r="I79" s="39">
        <v>20970</v>
      </c>
      <c r="J79" s="38" t="str">
        <v>Feldolgozás alatt</v>
      </c>
      <c r="K79" s="38" t="str">
        <v>Utánvét</v>
      </c>
      <c r="L79" s="40" t="str">
        <v>Sürgős</v>
      </c>
      <c r="N79" s="82"/>
      <c r="O79" s="82"/>
    </row>
    <row r="80" spans="1:15" ht="13.95" customHeight="1" x14ac:dyDescent="0.25">
      <c r="A80" s="36" t="str">
        <v>R-2026046</v>
      </c>
      <c r="B80" s="37">
        <v>46038</v>
      </c>
      <c r="C80" s="38" t="str">
        <v>Németh Júlia</v>
      </c>
      <c r="D80" s="38" t="str">
        <v>Győr</v>
      </c>
      <c r="E80" s="49" t="str">
        <v>Elektronika</v>
      </c>
      <c r="F80" s="38" t="str">
        <v>Vezeték nélküli egér</v>
      </c>
      <c r="G80" s="38">
        <v>10</v>
      </c>
      <c r="H80" s="39">
        <v>8990</v>
      </c>
      <c r="I80" s="39">
        <v>89900</v>
      </c>
      <c r="J80" s="38" t="str">
        <v>Teljesítve</v>
      </c>
      <c r="K80" s="38" t="str">
        <v>Bankkártya</v>
      </c>
      <c r="L80" s="40" t="str">
        <v>Normál</v>
      </c>
      <c r="N80" s="82"/>
      <c r="O80" s="82"/>
    </row>
    <row r="81" spans="1:15" ht="13.95" customHeight="1" x14ac:dyDescent="0.25">
      <c r="A81" s="36" t="str">
        <v>R-2026048</v>
      </c>
      <c r="B81" s="37">
        <v>46031</v>
      </c>
      <c r="C81" s="38" t="str">
        <v>Farkas Kristóf</v>
      </c>
      <c r="D81" s="38" t="str">
        <v>Szeged</v>
      </c>
      <c r="E81" s="49" t="str">
        <v>Irodaszer</v>
      </c>
      <c r="F81" s="38" t="str">
        <v>Golyóstoll készlet</v>
      </c>
      <c r="G81" s="38">
        <v>9</v>
      </c>
      <c r="H81" s="39">
        <v>3190</v>
      </c>
      <c r="I81" s="39">
        <v>28710</v>
      </c>
      <c r="J81" s="38" t="str">
        <v>Teljesítve</v>
      </c>
      <c r="K81" s="38" t="str">
        <v>Átutalás</v>
      </c>
      <c r="L81" s="40" t="str">
        <v>Sürgős</v>
      </c>
      <c r="N81" s="82"/>
      <c r="O81" s="82"/>
    </row>
    <row r="82" spans="1:15" ht="13.95" customHeight="1" x14ac:dyDescent="0.25">
      <c r="A82" s="36" t="str">
        <v>R-2026049</v>
      </c>
      <c r="B82" s="37">
        <v>46164</v>
      </c>
      <c r="C82" s="38" t="str">
        <v>Horváth Eszter</v>
      </c>
      <c r="D82" s="38" t="str">
        <v>Budapest</v>
      </c>
      <c r="E82" s="49" t="str">
        <v>Elektronika</v>
      </c>
      <c r="F82" s="38" t="str">
        <v>Fejhallgató</v>
      </c>
      <c r="G82" s="38">
        <v>2</v>
      </c>
      <c r="H82" s="39">
        <v>15990</v>
      </c>
      <c r="I82" s="39">
        <v>31980</v>
      </c>
      <c r="J82" s="38" t="str">
        <v>Feldolgozás alatt</v>
      </c>
      <c r="K82" s="38" t="str">
        <v>Bankkártya</v>
      </c>
      <c r="L82" s="40" t="str">
        <v>Normál</v>
      </c>
      <c r="N82" s="82"/>
      <c r="O82" s="82"/>
    </row>
    <row r="83" spans="1:15" ht="13.95" customHeight="1" x14ac:dyDescent="0.25">
      <c r="A83" s="36" t="str">
        <v>R-2026051</v>
      </c>
      <c r="B83" s="37">
        <v>46145</v>
      </c>
      <c r="C83" s="38" t="str">
        <v>Varga Gábor</v>
      </c>
      <c r="D83" s="38" t="str">
        <v>Kecskemét</v>
      </c>
      <c r="E83" s="49" t="str">
        <v>Irodaszer</v>
      </c>
      <c r="F83" s="38" t="str">
        <v>Jegyzetfüzet</v>
      </c>
      <c r="G83" s="38">
        <v>7</v>
      </c>
      <c r="H83" s="39">
        <v>2490</v>
      </c>
      <c r="I83" s="39">
        <v>17430</v>
      </c>
      <c r="J83" s="38" t="str">
        <v>Kiszállítva</v>
      </c>
      <c r="K83" s="38" t="str">
        <v>Bankkártya</v>
      </c>
      <c r="L83" s="40" t="str">
        <v>Normál</v>
      </c>
      <c r="N83" s="82"/>
      <c r="O83" s="82"/>
    </row>
    <row r="84" spans="1:15" ht="13.95" customHeight="1" x14ac:dyDescent="0.25">
      <c r="A84" s="36" t="str">
        <v>R-2026052</v>
      </c>
      <c r="B84" s="37">
        <v>46179</v>
      </c>
      <c r="C84" s="38" t="str">
        <v>Fekete Zoltán</v>
      </c>
      <c r="D84" s="38" t="str">
        <v>Szeged</v>
      </c>
      <c r="E84" s="49" t="str">
        <v>Könyv</v>
      </c>
      <c r="F84" s="38" t="str">
        <v>Regény</v>
      </c>
      <c r="G84" s="38">
        <v>7</v>
      </c>
      <c r="H84" s="39">
        <v>4990</v>
      </c>
      <c r="I84" s="39">
        <v>34930</v>
      </c>
      <c r="J84" s="38" t="str">
        <v>Kiszállítva</v>
      </c>
      <c r="K84" s="38" t="str">
        <v>Átutalás</v>
      </c>
      <c r="L84" s="40" t="str">
        <v>Normál</v>
      </c>
      <c r="N84" s="82"/>
      <c r="O84" s="82"/>
    </row>
    <row r="85" spans="1:15" ht="13.95" customHeight="1" x14ac:dyDescent="0.25">
      <c r="A85" s="36" t="str">
        <v>R-2026053</v>
      </c>
      <c r="B85" s="37">
        <v>46120</v>
      </c>
      <c r="C85" s="38" t="str">
        <v>Tóth Csilla</v>
      </c>
      <c r="D85" s="38" t="str">
        <v>Székesfehérvár</v>
      </c>
      <c r="E85" s="49" t="str">
        <v>Háztartás</v>
      </c>
      <c r="F85" s="38" t="str">
        <v>Termosz</v>
      </c>
      <c r="G85" s="38">
        <v>6</v>
      </c>
      <c r="H85" s="39">
        <v>6990</v>
      </c>
      <c r="I85" s="39">
        <v>41940</v>
      </c>
      <c r="J85" s="38" t="str">
        <v>Teljesítve</v>
      </c>
      <c r="K85" s="38" t="str">
        <v>Átutalás</v>
      </c>
      <c r="L85" s="40" t="str">
        <v>Normál</v>
      </c>
      <c r="N85" s="82"/>
      <c r="O85" s="82"/>
    </row>
    <row r="86" spans="1:15" ht="13.95" customHeight="1" x14ac:dyDescent="0.25">
      <c r="A86" s="36" t="str">
        <v>R-2026054</v>
      </c>
      <c r="B86" s="37">
        <v>46146</v>
      </c>
      <c r="C86" s="38" t="str">
        <v>Balogh Lilla</v>
      </c>
      <c r="D86" s="38" t="str">
        <v>Pécs</v>
      </c>
      <c r="E86" s="49" t="str">
        <v>Könyv</v>
      </c>
      <c r="F86" s="38" t="str">
        <v>Gasztronómiai könyv</v>
      </c>
      <c r="G86" s="38">
        <v>5</v>
      </c>
      <c r="H86" s="39">
        <v>8490</v>
      </c>
      <c r="I86" s="39">
        <v>42450</v>
      </c>
      <c r="J86" s="38" t="str">
        <v>Kiszállítva</v>
      </c>
      <c r="K86" s="38" t="str">
        <v>Átutalás</v>
      </c>
      <c r="L86" s="40" t="str">
        <v>Normál</v>
      </c>
      <c r="N86" s="82"/>
      <c r="O86" s="82"/>
    </row>
    <row r="87" spans="1:15" ht="13.95" customHeight="1" x14ac:dyDescent="0.25">
      <c r="A87" s="36" t="str">
        <v>R-2026056</v>
      </c>
      <c r="B87" s="37">
        <v>46197</v>
      </c>
      <c r="C87" s="38" t="str">
        <v>Mészáros Roland</v>
      </c>
      <c r="D87" s="38" t="str">
        <v>Győr</v>
      </c>
      <c r="E87" s="49" t="str">
        <v>Irodaszer</v>
      </c>
      <c r="F87" s="38" t="str">
        <v>Jegyzetfüzet</v>
      </c>
      <c r="G87" s="38">
        <v>6</v>
      </c>
      <c r="H87" s="39">
        <v>2490</v>
      </c>
      <c r="I87" s="39">
        <v>14940</v>
      </c>
      <c r="J87" s="38" t="str">
        <v>Teljesítve</v>
      </c>
      <c r="K87" s="38" t="str">
        <v>Átutalás</v>
      </c>
      <c r="L87" s="40" t="str">
        <v>Normál</v>
      </c>
      <c r="N87" s="82"/>
      <c r="O87" s="82"/>
    </row>
    <row r="88" spans="1:15" ht="13.95" customHeight="1" x14ac:dyDescent="0.25">
      <c r="A88" s="36" t="str">
        <v>R-2026057</v>
      </c>
      <c r="B88" s="37">
        <v>46052</v>
      </c>
      <c r="C88" s="38" t="str">
        <v>Fekete Zoltán</v>
      </c>
      <c r="D88" s="38" t="str">
        <v>Pécs</v>
      </c>
      <c r="E88" s="49" t="str">
        <v>Elektronika</v>
      </c>
      <c r="F88" s="38" t="str">
        <v>Webkamera</v>
      </c>
      <c r="G88" s="38">
        <v>4</v>
      </c>
      <c r="H88" s="39">
        <v>17990</v>
      </c>
      <c r="I88" s="39">
        <v>71960</v>
      </c>
      <c r="J88" s="38" t="str">
        <v>Teljesítve</v>
      </c>
      <c r="K88" s="38" t="str">
        <v>Átutalás</v>
      </c>
      <c r="L88" s="40" t="str">
        <v>Normál</v>
      </c>
      <c r="N88" s="82"/>
      <c r="O88" s="82"/>
    </row>
    <row r="89" spans="1:15" ht="13.95" customHeight="1" x14ac:dyDescent="0.25">
      <c r="A89" s="36" t="str">
        <v>R-2026058</v>
      </c>
      <c r="B89" s="37">
        <v>46249</v>
      </c>
      <c r="C89" s="38" t="str">
        <v>Horváth Eszter</v>
      </c>
      <c r="D89" s="38" t="str">
        <v>Székesfehérvár</v>
      </c>
      <c r="E89" s="49" t="str">
        <v>Háztartás</v>
      </c>
      <c r="F89" s="38" t="str">
        <v>Vízforraló</v>
      </c>
      <c r="G89" s="38">
        <v>4</v>
      </c>
      <c r="H89" s="39">
        <v>12990</v>
      </c>
      <c r="I89" s="39">
        <v>51960</v>
      </c>
      <c r="J89" s="38" t="str">
        <v>Kiszállítva</v>
      </c>
      <c r="K89" s="38" t="str">
        <v>Bankkártya</v>
      </c>
      <c r="L89" s="40" t="str">
        <v>Normál</v>
      </c>
      <c r="N89" s="82"/>
      <c r="O89" s="82"/>
    </row>
    <row r="90" spans="1:15" ht="13.95" customHeight="1" x14ac:dyDescent="0.25">
      <c r="A90" s="36" t="str">
        <v>R-2026059</v>
      </c>
      <c r="B90" s="37">
        <v>46248</v>
      </c>
      <c r="C90" s="38" t="str">
        <v>Horváth Eszter</v>
      </c>
      <c r="D90" s="38" t="str">
        <v>Székesfehérvár</v>
      </c>
      <c r="E90" s="49" t="str">
        <v>Háztartás</v>
      </c>
      <c r="F90" s="38" t="str">
        <v>Tárolódoboz</v>
      </c>
      <c r="G90" s="38">
        <v>5</v>
      </c>
      <c r="H90" s="39">
        <v>2990</v>
      </c>
      <c r="I90" s="39">
        <v>14950</v>
      </c>
      <c r="J90" s="38" t="str">
        <v>Teljesítve</v>
      </c>
      <c r="K90" s="38" t="str">
        <v>Átutalás</v>
      </c>
      <c r="L90" s="40" t="str">
        <v>Normál</v>
      </c>
      <c r="N90" s="82"/>
      <c r="O90" s="82"/>
    </row>
    <row r="91" spans="1:15" ht="15.45" customHeight="1" thickBot="1" x14ac:dyDescent="0.3">
      <c r="A91" s="41" t="str">
        <v>R-2026060</v>
      </c>
      <c r="B91" s="42">
        <v>46066</v>
      </c>
      <c r="C91" s="43" t="str">
        <v>Balogh Lilla</v>
      </c>
      <c r="D91" s="43" t="str">
        <v>Szeged</v>
      </c>
      <c r="E91" s="50" t="str">
        <v>Könyv</v>
      </c>
      <c r="F91" s="43" t="str">
        <v>Üzleti könyv</v>
      </c>
      <c r="G91" s="43">
        <v>3</v>
      </c>
      <c r="H91" s="44">
        <v>9490</v>
      </c>
      <c r="I91" s="44">
        <v>28470</v>
      </c>
      <c r="J91" s="43" t="str">
        <v>Teljesítve</v>
      </c>
      <c r="K91" s="43" t="str">
        <v>Bankkártya</v>
      </c>
      <c r="L91" s="45" t="str">
        <v>Normál</v>
      </c>
      <c r="N91" s="82"/>
      <c r="O91" s="82"/>
    </row>
    <row r="95" spans="1:15" ht="14.4" thickBot="1" x14ac:dyDescent="0.3"/>
    <row r="96" spans="1:15" x14ac:dyDescent="0.25">
      <c r="A96" s="31" t="str" cm="1">
        <f t="array" ref="A96:L134">_xlfn._xlws.FILTER(Adattábla!A2:L61,Adattábla!G2:G61&gt;4,"Nincs találat")</f>
        <v>R-2026001</v>
      </c>
      <c r="B96" s="32">
        <v>46231</v>
      </c>
      <c r="C96" s="33" t="str">
        <v>Molnár István</v>
      </c>
      <c r="D96" s="33" t="str">
        <v>Pécs</v>
      </c>
      <c r="E96" s="33" t="str">
        <v>Irodaszer</v>
      </c>
      <c r="F96" s="33" t="str">
        <v>Golyóstoll készlet</v>
      </c>
      <c r="G96" s="20">
        <v>7</v>
      </c>
      <c r="H96" s="55">
        <v>3190</v>
      </c>
      <c r="I96" s="55">
        <v>22330</v>
      </c>
      <c r="J96" s="33" t="str">
        <v>Teljesítve</v>
      </c>
      <c r="K96" s="33" t="str">
        <v>Utánvét</v>
      </c>
      <c r="L96" s="35" t="str">
        <v>Normál</v>
      </c>
      <c r="N96" s="82" t="s">
        <v>146</v>
      </c>
      <c r="O96" s="82"/>
    </row>
    <row r="97" spans="1:15" x14ac:dyDescent="0.25">
      <c r="A97" s="36" t="str">
        <v>R-2026002</v>
      </c>
      <c r="B97" s="37">
        <v>46256</v>
      </c>
      <c r="C97" s="38" t="str">
        <v>Nagy Bence</v>
      </c>
      <c r="D97" s="38" t="str">
        <v>Győr</v>
      </c>
      <c r="E97" s="38" t="str">
        <v>Irodaszer</v>
      </c>
      <c r="F97" s="38" t="str">
        <v>Iratrendező</v>
      </c>
      <c r="G97" s="49">
        <v>9</v>
      </c>
      <c r="H97" s="56">
        <v>2290</v>
      </c>
      <c r="I97" s="56">
        <v>20610</v>
      </c>
      <c r="J97" s="38" t="str">
        <v>Teljesítve</v>
      </c>
      <c r="K97" s="38" t="str">
        <v>Bankkártya</v>
      </c>
      <c r="L97" s="40" t="str">
        <v>Normál</v>
      </c>
      <c r="N97" s="82"/>
      <c r="O97" s="82"/>
    </row>
    <row r="98" spans="1:15" x14ac:dyDescent="0.25">
      <c r="A98" s="36" t="str">
        <v>R-2026004</v>
      </c>
      <c r="B98" s="37">
        <v>46081</v>
      </c>
      <c r="C98" s="38" t="str">
        <v>Nagy Bence</v>
      </c>
      <c r="D98" s="38" t="str">
        <v>Miskolc</v>
      </c>
      <c r="E98" s="38" t="str">
        <v>Háztartás</v>
      </c>
      <c r="F98" s="38" t="str">
        <v>Vízforraló</v>
      </c>
      <c r="G98" s="49">
        <v>9</v>
      </c>
      <c r="H98" s="56">
        <v>12990</v>
      </c>
      <c r="I98" s="56">
        <v>116910</v>
      </c>
      <c r="J98" s="38" t="str">
        <v>Teljesítve</v>
      </c>
      <c r="K98" s="38" t="str">
        <v>Bankkártya</v>
      </c>
      <c r="L98" s="40" t="str">
        <v>Normál</v>
      </c>
      <c r="N98" s="82"/>
      <c r="O98" s="82"/>
    </row>
    <row r="99" spans="1:15" x14ac:dyDescent="0.25">
      <c r="A99" s="36" t="str">
        <v>R-2026005</v>
      </c>
      <c r="B99" s="37">
        <v>46101</v>
      </c>
      <c r="C99" s="38" t="str">
        <v>Molnár István</v>
      </c>
      <c r="D99" s="38" t="str">
        <v>Székesfehérvár</v>
      </c>
      <c r="E99" s="38" t="str">
        <v>Könyv</v>
      </c>
      <c r="F99" s="38" t="str">
        <v>Üzleti könyv</v>
      </c>
      <c r="G99" s="49">
        <v>5</v>
      </c>
      <c r="H99" s="56">
        <v>9490</v>
      </c>
      <c r="I99" s="56">
        <v>47450</v>
      </c>
      <c r="J99" s="38" t="str">
        <v>Teljesítve</v>
      </c>
      <c r="K99" s="38" t="str">
        <v>Átutalás</v>
      </c>
      <c r="L99" s="40" t="str">
        <v>Sürgős</v>
      </c>
      <c r="N99" s="82"/>
      <c r="O99" s="82"/>
    </row>
    <row r="100" spans="1:15" x14ac:dyDescent="0.25">
      <c r="A100" s="36" t="str">
        <v>R-2026008</v>
      </c>
      <c r="B100" s="37">
        <v>46167</v>
      </c>
      <c r="C100" s="38" t="str">
        <v>Horváth Eszter</v>
      </c>
      <c r="D100" s="38" t="str">
        <v>Budapest</v>
      </c>
      <c r="E100" s="38" t="str">
        <v>Elektronika</v>
      </c>
      <c r="F100" s="38" t="str">
        <v>Billentyűzet</v>
      </c>
      <c r="G100" s="49">
        <v>9</v>
      </c>
      <c r="H100" s="56">
        <v>12990</v>
      </c>
      <c r="I100" s="56">
        <v>116910</v>
      </c>
      <c r="J100" s="38" t="str">
        <v>Teljesítve</v>
      </c>
      <c r="K100" s="38" t="str">
        <v>Utánvét</v>
      </c>
      <c r="L100" s="40" t="str">
        <v>Normál</v>
      </c>
      <c r="N100" s="82"/>
      <c r="O100" s="82"/>
    </row>
    <row r="101" spans="1:15" x14ac:dyDescent="0.25">
      <c r="A101" s="36" t="str">
        <v>R-2026009</v>
      </c>
      <c r="B101" s="37">
        <v>46067</v>
      </c>
      <c r="C101" s="38" t="str">
        <v>Németh Júlia</v>
      </c>
      <c r="D101" s="38" t="str">
        <v>Debrecen</v>
      </c>
      <c r="E101" s="38" t="str">
        <v>Irodaszer</v>
      </c>
      <c r="F101" s="38" t="str">
        <v>Iratrendező</v>
      </c>
      <c r="G101" s="49">
        <v>7</v>
      </c>
      <c r="H101" s="56">
        <v>2290</v>
      </c>
      <c r="I101" s="56">
        <v>16030</v>
      </c>
      <c r="J101" s="38" t="str">
        <v>Teljesítve</v>
      </c>
      <c r="K101" s="38" t="str">
        <v>Átutalás</v>
      </c>
      <c r="L101" s="40" t="str">
        <v>Normál</v>
      </c>
      <c r="N101" s="82"/>
      <c r="O101" s="82"/>
    </row>
    <row r="102" spans="1:15" x14ac:dyDescent="0.25">
      <c r="A102" s="36" t="str">
        <v>R-2026010</v>
      </c>
      <c r="B102" s="37">
        <v>46205</v>
      </c>
      <c r="C102" s="38" t="str">
        <v>Papp Márton</v>
      </c>
      <c r="D102" s="38" t="str">
        <v>Budapest</v>
      </c>
      <c r="E102" s="38" t="str">
        <v>Elektronika</v>
      </c>
      <c r="F102" s="38" t="str">
        <v>Webkamera</v>
      </c>
      <c r="G102" s="49">
        <v>5</v>
      </c>
      <c r="H102" s="56">
        <v>17990</v>
      </c>
      <c r="I102" s="56">
        <v>89950</v>
      </c>
      <c r="J102" s="38" t="str">
        <v>Teljesítve</v>
      </c>
      <c r="K102" s="38" t="str">
        <v>Utánvét</v>
      </c>
      <c r="L102" s="40" t="str">
        <v>Normál</v>
      </c>
      <c r="N102" s="82"/>
      <c r="O102" s="82"/>
    </row>
    <row r="103" spans="1:15" x14ac:dyDescent="0.25">
      <c r="A103" s="36" t="str">
        <v>R-2026011</v>
      </c>
      <c r="B103" s="37">
        <v>46091</v>
      </c>
      <c r="C103" s="38" t="str">
        <v>Kiss Hanna</v>
      </c>
      <c r="D103" s="38" t="str">
        <v>Kecskemét</v>
      </c>
      <c r="E103" s="38" t="str">
        <v>Háztartás</v>
      </c>
      <c r="F103" s="38" t="str">
        <v>Konyhai mérleg</v>
      </c>
      <c r="G103" s="49">
        <v>10</v>
      </c>
      <c r="H103" s="56">
        <v>7490</v>
      </c>
      <c r="I103" s="56">
        <v>74900</v>
      </c>
      <c r="J103" s="38" t="str">
        <v>Teljesítve</v>
      </c>
      <c r="K103" s="38" t="str">
        <v>Utánvét</v>
      </c>
      <c r="L103" s="40" t="str">
        <v>Normál</v>
      </c>
      <c r="N103" s="82"/>
      <c r="O103" s="82"/>
    </row>
    <row r="104" spans="1:15" x14ac:dyDescent="0.25">
      <c r="A104" s="36" t="str">
        <v>R-2026013</v>
      </c>
      <c r="B104" s="37">
        <v>46165</v>
      </c>
      <c r="C104" s="38" t="str">
        <v>Nagy Bence</v>
      </c>
      <c r="D104" s="38" t="str">
        <v>Debrecen</v>
      </c>
      <c r="E104" s="38" t="str">
        <v>Könyv</v>
      </c>
      <c r="F104" s="38" t="str">
        <v>Gasztronómiai könyv</v>
      </c>
      <c r="G104" s="49">
        <v>9</v>
      </c>
      <c r="H104" s="56">
        <v>8490</v>
      </c>
      <c r="I104" s="56">
        <v>76410</v>
      </c>
      <c r="J104" s="38" t="str">
        <v>Teljesítve</v>
      </c>
      <c r="K104" s="38" t="str">
        <v>Bankkártya</v>
      </c>
      <c r="L104" s="40" t="str">
        <v>Normál</v>
      </c>
      <c r="N104" s="82"/>
      <c r="O104" s="82"/>
    </row>
    <row r="105" spans="1:15" x14ac:dyDescent="0.25">
      <c r="A105" s="36" t="str">
        <v>R-2026014</v>
      </c>
      <c r="B105" s="37">
        <v>46104</v>
      </c>
      <c r="C105" s="38" t="str">
        <v>Mészáros Roland</v>
      </c>
      <c r="D105" s="38" t="str">
        <v>Győr</v>
      </c>
      <c r="E105" s="38" t="str">
        <v>Sport</v>
      </c>
      <c r="F105" s="38" t="str">
        <v>Kulacs</v>
      </c>
      <c r="G105" s="49">
        <v>8</v>
      </c>
      <c r="H105" s="56">
        <v>4490</v>
      </c>
      <c r="I105" s="56">
        <v>35920</v>
      </c>
      <c r="J105" s="38" t="str">
        <v>Teljesítve</v>
      </c>
      <c r="K105" s="38" t="str">
        <v>Utánvét</v>
      </c>
      <c r="L105" s="40" t="str">
        <v>Sürgős</v>
      </c>
      <c r="N105" s="82"/>
      <c r="O105" s="82"/>
    </row>
    <row r="106" spans="1:15" x14ac:dyDescent="0.25">
      <c r="A106" s="36" t="str">
        <v>R-2026015</v>
      </c>
      <c r="B106" s="37">
        <v>46215</v>
      </c>
      <c r="C106" s="38" t="str">
        <v>Takács Olivér</v>
      </c>
      <c r="D106" s="38" t="str">
        <v>Miskolc</v>
      </c>
      <c r="E106" s="38" t="str">
        <v>Sport</v>
      </c>
      <c r="F106" s="38" t="str">
        <v>Hátizsák</v>
      </c>
      <c r="G106" s="49">
        <v>7</v>
      </c>
      <c r="H106" s="56">
        <v>13490</v>
      </c>
      <c r="I106" s="56">
        <v>94430</v>
      </c>
      <c r="J106" s="38" t="str">
        <v>Feldolgozás alatt</v>
      </c>
      <c r="K106" s="38" t="str">
        <v>Bankkártya</v>
      </c>
      <c r="L106" s="40" t="str">
        <v>Normál</v>
      </c>
      <c r="N106" s="82"/>
      <c r="O106" s="82"/>
    </row>
    <row r="107" spans="1:15" x14ac:dyDescent="0.25">
      <c r="A107" s="36" t="str">
        <v>R-2026016</v>
      </c>
      <c r="B107" s="37">
        <v>46238</v>
      </c>
      <c r="C107" s="38" t="str">
        <v>Rácz Viktória</v>
      </c>
      <c r="D107" s="38" t="str">
        <v>Szeged</v>
      </c>
      <c r="E107" s="38" t="str">
        <v>Sport</v>
      </c>
      <c r="F107" s="38" t="str">
        <v>Fitneszszalag</v>
      </c>
      <c r="G107" s="49">
        <v>6</v>
      </c>
      <c r="H107" s="56">
        <v>5990</v>
      </c>
      <c r="I107" s="56">
        <v>35940</v>
      </c>
      <c r="J107" s="38" t="str">
        <v>Teljesítve</v>
      </c>
      <c r="K107" s="38" t="str">
        <v>Átutalás</v>
      </c>
      <c r="L107" s="40" t="str">
        <v>Normál</v>
      </c>
      <c r="N107" s="82"/>
      <c r="O107" s="82"/>
    </row>
    <row r="108" spans="1:15" x14ac:dyDescent="0.25">
      <c r="A108" s="36" t="str">
        <v>R-2026017</v>
      </c>
      <c r="B108" s="37">
        <v>46047</v>
      </c>
      <c r="C108" s="38" t="str">
        <v>Németh Júlia</v>
      </c>
      <c r="D108" s="38" t="str">
        <v>Debrecen</v>
      </c>
      <c r="E108" s="38" t="str">
        <v>Könyv</v>
      </c>
      <c r="F108" s="38" t="str">
        <v>Gasztronómiai könyv</v>
      </c>
      <c r="G108" s="49">
        <v>8</v>
      </c>
      <c r="H108" s="56">
        <v>8490</v>
      </c>
      <c r="I108" s="56">
        <v>67920</v>
      </c>
      <c r="J108" s="38" t="str">
        <v>Teljesítve</v>
      </c>
      <c r="K108" s="38" t="str">
        <v>Utánvét</v>
      </c>
      <c r="L108" s="40" t="str">
        <v>Normál</v>
      </c>
      <c r="N108" s="82"/>
      <c r="O108" s="82"/>
    </row>
    <row r="109" spans="1:15" x14ac:dyDescent="0.25">
      <c r="A109" s="36" t="str">
        <v>R-2026018</v>
      </c>
      <c r="B109" s="37">
        <v>46041</v>
      </c>
      <c r="C109" s="38" t="str">
        <v>Juhász Petra</v>
      </c>
      <c r="D109" s="38" t="str">
        <v>Székesfehérvár</v>
      </c>
      <c r="E109" s="38" t="str">
        <v>Háztartás</v>
      </c>
      <c r="F109" s="38" t="str">
        <v>Termosz</v>
      </c>
      <c r="G109" s="49">
        <v>10</v>
      </c>
      <c r="H109" s="56">
        <v>6990</v>
      </c>
      <c r="I109" s="56">
        <v>69900</v>
      </c>
      <c r="J109" s="38" t="str">
        <v>Teljesítve</v>
      </c>
      <c r="K109" s="38" t="str">
        <v>Átutalás</v>
      </c>
      <c r="L109" s="40" t="str">
        <v>Normál</v>
      </c>
      <c r="N109" s="82"/>
      <c r="O109" s="82"/>
    </row>
    <row r="110" spans="1:15" x14ac:dyDescent="0.25">
      <c r="A110" s="36" t="str">
        <v>R-2026019</v>
      </c>
      <c r="B110" s="37">
        <v>46198</v>
      </c>
      <c r="C110" s="38" t="str">
        <v>Juhász Petra</v>
      </c>
      <c r="D110" s="38" t="str">
        <v>Szeged</v>
      </c>
      <c r="E110" s="38" t="str">
        <v>Háztartás</v>
      </c>
      <c r="F110" s="38" t="str">
        <v>Termosz</v>
      </c>
      <c r="G110" s="49">
        <v>9</v>
      </c>
      <c r="H110" s="56">
        <v>6990</v>
      </c>
      <c r="I110" s="56">
        <v>62910</v>
      </c>
      <c r="J110" s="38" t="str">
        <v>Visszamondva</v>
      </c>
      <c r="K110" s="38" t="str">
        <v>Átutalás</v>
      </c>
      <c r="L110" s="40" t="str">
        <v>Sürgős</v>
      </c>
      <c r="N110" s="82"/>
      <c r="O110" s="82"/>
    </row>
    <row r="111" spans="1:15" x14ac:dyDescent="0.25">
      <c r="A111" s="36" t="str">
        <v>R-2026020</v>
      </c>
      <c r="B111" s="37">
        <v>46197</v>
      </c>
      <c r="C111" s="38" t="str">
        <v>Németh Júlia</v>
      </c>
      <c r="D111" s="38" t="str">
        <v>Szeged</v>
      </c>
      <c r="E111" s="38" t="str">
        <v>Könyv</v>
      </c>
      <c r="F111" s="38" t="str">
        <v>Regény</v>
      </c>
      <c r="G111" s="49">
        <v>6</v>
      </c>
      <c r="H111" s="56">
        <v>4990</v>
      </c>
      <c r="I111" s="56">
        <v>29940</v>
      </c>
      <c r="J111" s="38" t="str">
        <v>Teljesítve</v>
      </c>
      <c r="K111" s="38" t="str">
        <v>Bankkártya</v>
      </c>
      <c r="L111" s="40" t="str">
        <v>Normál</v>
      </c>
      <c r="N111" s="82"/>
      <c r="O111" s="82"/>
    </row>
    <row r="112" spans="1:15" x14ac:dyDescent="0.25">
      <c r="A112" s="36" t="str">
        <v>R-2026021</v>
      </c>
      <c r="B112" s="37">
        <v>46078</v>
      </c>
      <c r="C112" s="38" t="str">
        <v>Nagy Bence</v>
      </c>
      <c r="D112" s="38" t="str">
        <v>Pécs</v>
      </c>
      <c r="E112" s="38" t="str">
        <v>Sport</v>
      </c>
      <c r="F112" s="38" t="str">
        <v>Kulacs</v>
      </c>
      <c r="G112" s="49">
        <v>5</v>
      </c>
      <c r="H112" s="56">
        <v>4490</v>
      </c>
      <c r="I112" s="56">
        <v>22450</v>
      </c>
      <c r="J112" s="38" t="str">
        <v>Teljesítve</v>
      </c>
      <c r="K112" s="38" t="str">
        <v>Utánvét</v>
      </c>
      <c r="L112" s="40" t="str">
        <v>Normál</v>
      </c>
      <c r="N112" s="82"/>
      <c r="O112" s="82"/>
    </row>
    <row r="113" spans="1:15" x14ac:dyDescent="0.25">
      <c r="A113" s="36" t="str">
        <v>R-2026023</v>
      </c>
      <c r="B113" s="37">
        <v>46066</v>
      </c>
      <c r="C113" s="38" t="str">
        <v>Mészáros Roland</v>
      </c>
      <c r="D113" s="38" t="str">
        <v>Debrecen</v>
      </c>
      <c r="E113" s="38" t="str">
        <v>Sport</v>
      </c>
      <c r="F113" s="38" t="str">
        <v>Fitneszszalag</v>
      </c>
      <c r="G113" s="49">
        <v>5</v>
      </c>
      <c r="H113" s="56">
        <v>5990</v>
      </c>
      <c r="I113" s="56">
        <v>29950</v>
      </c>
      <c r="J113" s="38" t="str">
        <v>Teljesítve</v>
      </c>
      <c r="K113" s="38" t="str">
        <v>Utánvét</v>
      </c>
      <c r="L113" s="40" t="str">
        <v>Normál</v>
      </c>
      <c r="N113" s="82"/>
      <c r="O113" s="82"/>
    </row>
    <row r="114" spans="1:15" x14ac:dyDescent="0.25">
      <c r="A114" s="36" t="str">
        <v>R-2026025</v>
      </c>
      <c r="B114" s="37">
        <v>46051</v>
      </c>
      <c r="C114" s="38" t="str">
        <v>Balogh Lilla</v>
      </c>
      <c r="D114" s="38" t="str">
        <v>Győr</v>
      </c>
      <c r="E114" s="38" t="str">
        <v>Irodaszer</v>
      </c>
      <c r="F114" s="38" t="str">
        <v>Asztali naptár</v>
      </c>
      <c r="G114" s="49">
        <v>5</v>
      </c>
      <c r="H114" s="56">
        <v>3990</v>
      </c>
      <c r="I114" s="56">
        <v>19950</v>
      </c>
      <c r="J114" s="38" t="str">
        <v>Teljesítve</v>
      </c>
      <c r="K114" s="38" t="str">
        <v>Átutalás</v>
      </c>
      <c r="L114" s="40" t="str">
        <v>Normál</v>
      </c>
      <c r="N114" s="82"/>
      <c r="O114" s="82"/>
    </row>
    <row r="115" spans="1:15" x14ac:dyDescent="0.25">
      <c r="A115" s="36" t="str">
        <v>R-2026027</v>
      </c>
      <c r="B115" s="37">
        <v>46231</v>
      </c>
      <c r="C115" s="38" t="str">
        <v>Varga Gábor</v>
      </c>
      <c r="D115" s="38" t="str">
        <v>Pécs</v>
      </c>
      <c r="E115" s="38" t="str">
        <v>Könyv</v>
      </c>
      <c r="F115" s="38" t="str">
        <v>Regény</v>
      </c>
      <c r="G115" s="49">
        <v>9</v>
      </c>
      <c r="H115" s="56">
        <v>4990</v>
      </c>
      <c r="I115" s="56">
        <v>44910</v>
      </c>
      <c r="J115" s="38" t="str">
        <v>Feldolgozás alatt</v>
      </c>
      <c r="K115" s="38" t="str">
        <v>Utánvét</v>
      </c>
      <c r="L115" s="40" t="str">
        <v>Normál</v>
      </c>
      <c r="N115" s="82"/>
      <c r="O115" s="82"/>
    </row>
    <row r="116" spans="1:15" x14ac:dyDescent="0.25">
      <c r="A116" s="36" t="str">
        <v>R-2026028</v>
      </c>
      <c r="B116" s="37">
        <v>46189</v>
      </c>
      <c r="C116" s="38" t="str">
        <v>Németh Júlia</v>
      </c>
      <c r="D116" s="38" t="str">
        <v>Miskolc</v>
      </c>
      <c r="E116" s="38" t="str">
        <v>Irodaszer</v>
      </c>
      <c r="F116" s="38" t="str">
        <v>Jegyzetfüzet</v>
      </c>
      <c r="G116" s="49">
        <v>9</v>
      </c>
      <c r="H116" s="56">
        <v>2490</v>
      </c>
      <c r="I116" s="56">
        <v>22410</v>
      </c>
      <c r="J116" s="38" t="str">
        <v>Feldolgozás alatt</v>
      </c>
      <c r="K116" s="38" t="str">
        <v>Átutalás</v>
      </c>
      <c r="L116" s="40" t="str">
        <v>Normál</v>
      </c>
      <c r="N116" s="82"/>
      <c r="O116" s="82"/>
    </row>
    <row r="117" spans="1:15" x14ac:dyDescent="0.25">
      <c r="A117" s="36" t="str">
        <v>R-2026029</v>
      </c>
      <c r="B117" s="37">
        <v>46183</v>
      </c>
      <c r="C117" s="38" t="str">
        <v>Takács Olivér</v>
      </c>
      <c r="D117" s="38" t="str">
        <v>Székesfehérvár</v>
      </c>
      <c r="E117" s="38" t="str">
        <v>Háztartás</v>
      </c>
      <c r="F117" s="38" t="str">
        <v>Vízforraló</v>
      </c>
      <c r="G117" s="49">
        <v>8</v>
      </c>
      <c r="H117" s="56">
        <v>12990</v>
      </c>
      <c r="I117" s="56">
        <v>103920</v>
      </c>
      <c r="J117" s="38" t="str">
        <v>Feldolgozás alatt</v>
      </c>
      <c r="K117" s="38" t="str">
        <v>Utánvét</v>
      </c>
      <c r="L117" s="40" t="str">
        <v>Normál</v>
      </c>
      <c r="N117" s="82"/>
      <c r="O117" s="82"/>
    </row>
    <row r="118" spans="1:15" x14ac:dyDescent="0.25">
      <c r="A118" s="36" t="str">
        <v>R-2026030</v>
      </c>
      <c r="B118" s="37">
        <v>46175</v>
      </c>
      <c r="C118" s="38" t="str">
        <v>Kiss Hanna</v>
      </c>
      <c r="D118" s="38" t="str">
        <v>Székesfehérvár</v>
      </c>
      <c r="E118" s="38" t="str">
        <v>Elektronika</v>
      </c>
      <c r="F118" s="38" t="str">
        <v>Billentyűzet</v>
      </c>
      <c r="G118" s="49">
        <v>8</v>
      </c>
      <c r="H118" s="56">
        <v>12990</v>
      </c>
      <c r="I118" s="56">
        <v>103920</v>
      </c>
      <c r="J118" s="38" t="str">
        <v>Teljesítve</v>
      </c>
      <c r="K118" s="38" t="str">
        <v>Átutalás</v>
      </c>
      <c r="L118" s="40" t="str">
        <v>Normál</v>
      </c>
      <c r="N118" s="82"/>
      <c r="O118" s="82"/>
    </row>
    <row r="119" spans="1:15" x14ac:dyDescent="0.25">
      <c r="A119" s="36" t="str">
        <v>R-2026034</v>
      </c>
      <c r="B119" s="37">
        <v>46171</v>
      </c>
      <c r="C119" s="38" t="str">
        <v>Varga Gábor</v>
      </c>
      <c r="D119" s="38" t="str">
        <v>Győr</v>
      </c>
      <c r="E119" s="38" t="str">
        <v>Elektronika</v>
      </c>
      <c r="F119" s="38" t="str">
        <v>Fejhallgató</v>
      </c>
      <c r="G119" s="49">
        <v>9</v>
      </c>
      <c r="H119" s="56">
        <v>15990</v>
      </c>
      <c r="I119" s="56">
        <v>143910</v>
      </c>
      <c r="J119" s="38" t="str">
        <v>Teljesítve</v>
      </c>
      <c r="K119" s="38" t="str">
        <v>Utánvét</v>
      </c>
      <c r="L119" s="40" t="str">
        <v>Normál</v>
      </c>
      <c r="N119" s="82"/>
      <c r="O119" s="82"/>
    </row>
    <row r="120" spans="1:15" x14ac:dyDescent="0.25">
      <c r="A120" s="36" t="str">
        <v>R-2026035</v>
      </c>
      <c r="B120" s="37">
        <v>46044</v>
      </c>
      <c r="C120" s="38" t="str">
        <v>Kiss Hanna</v>
      </c>
      <c r="D120" s="38" t="str">
        <v>Pécs</v>
      </c>
      <c r="E120" s="38" t="str">
        <v>Irodaszer</v>
      </c>
      <c r="F120" s="38" t="str">
        <v>Asztali naptár</v>
      </c>
      <c r="G120" s="49">
        <v>7</v>
      </c>
      <c r="H120" s="56">
        <v>3990</v>
      </c>
      <c r="I120" s="56">
        <v>27930</v>
      </c>
      <c r="J120" s="38" t="str">
        <v>Teljesítve</v>
      </c>
      <c r="K120" s="38" t="str">
        <v>Bankkártya</v>
      </c>
      <c r="L120" s="40" t="str">
        <v>Normál</v>
      </c>
      <c r="N120" s="82"/>
      <c r="O120" s="82"/>
    </row>
    <row r="121" spans="1:15" x14ac:dyDescent="0.25">
      <c r="A121" s="36" t="str">
        <v>R-2026036</v>
      </c>
      <c r="B121" s="37">
        <v>46137</v>
      </c>
      <c r="C121" s="38" t="str">
        <v>Balogh Lilla</v>
      </c>
      <c r="D121" s="38" t="str">
        <v>Miskolc</v>
      </c>
      <c r="E121" s="38" t="str">
        <v>Elektronika</v>
      </c>
      <c r="F121" s="38" t="str">
        <v>Webkamera</v>
      </c>
      <c r="G121" s="49">
        <v>9</v>
      </c>
      <c r="H121" s="56">
        <v>17990</v>
      </c>
      <c r="I121" s="56">
        <v>161910</v>
      </c>
      <c r="J121" s="38" t="str">
        <v>Teljesítve</v>
      </c>
      <c r="K121" s="38" t="str">
        <v>Utánvét</v>
      </c>
      <c r="L121" s="40" t="str">
        <v>Normál</v>
      </c>
      <c r="N121" s="82"/>
      <c r="O121" s="82"/>
    </row>
    <row r="122" spans="1:15" x14ac:dyDescent="0.25">
      <c r="A122" s="36" t="str">
        <v>R-2026037</v>
      </c>
      <c r="B122" s="37">
        <v>46030</v>
      </c>
      <c r="C122" s="38" t="str">
        <v>Németh Júlia</v>
      </c>
      <c r="D122" s="38" t="str">
        <v>Miskolc</v>
      </c>
      <c r="E122" s="38" t="str">
        <v>Irodaszer</v>
      </c>
      <c r="F122" s="38" t="str">
        <v>Iratrendező</v>
      </c>
      <c r="G122" s="49">
        <v>8</v>
      </c>
      <c r="H122" s="56">
        <v>2290</v>
      </c>
      <c r="I122" s="56">
        <v>18320</v>
      </c>
      <c r="J122" s="38" t="str">
        <v>Teljesítve</v>
      </c>
      <c r="K122" s="38" t="str">
        <v>Bankkártya</v>
      </c>
      <c r="L122" s="40" t="str">
        <v>Sürgős</v>
      </c>
      <c r="N122" s="82"/>
      <c r="O122" s="82"/>
    </row>
    <row r="123" spans="1:15" x14ac:dyDescent="0.25">
      <c r="A123" s="36" t="str">
        <v>R-2026042</v>
      </c>
      <c r="B123" s="37">
        <v>46039</v>
      </c>
      <c r="C123" s="38" t="str">
        <v>Szabó Dániel</v>
      </c>
      <c r="D123" s="38" t="str">
        <v>Székesfehérvár</v>
      </c>
      <c r="E123" s="38" t="str">
        <v>Sport</v>
      </c>
      <c r="F123" s="38" t="str">
        <v>Kulacs</v>
      </c>
      <c r="G123" s="49">
        <v>7</v>
      </c>
      <c r="H123" s="56">
        <v>4490</v>
      </c>
      <c r="I123" s="56">
        <v>31430</v>
      </c>
      <c r="J123" s="38" t="str">
        <v>Kiszállítva</v>
      </c>
      <c r="K123" s="38" t="str">
        <v>Átutalás</v>
      </c>
      <c r="L123" s="40" t="str">
        <v>Normál</v>
      </c>
      <c r="N123" s="82"/>
      <c r="O123" s="82"/>
    </row>
    <row r="124" spans="1:15" x14ac:dyDescent="0.25">
      <c r="A124" s="36" t="str">
        <v>R-2026043</v>
      </c>
      <c r="B124" s="37">
        <v>46194</v>
      </c>
      <c r="C124" s="38" t="str">
        <v>Simon Tamás</v>
      </c>
      <c r="D124" s="38" t="str">
        <v>Székesfehérvár</v>
      </c>
      <c r="E124" s="38" t="str">
        <v>Elektronika</v>
      </c>
      <c r="F124" s="38" t="str">
        <v>Vezeték nélküli egér</v>
      </c>
      <c r="G124" s="49">
        <v>5</v>
      </c>
      <c r="H124" s="56">
        <v>8990</v>
      </c>
      <c r="I124" s="56">
        <v>44950</v>
      </c>
      <c r="J124" s="38" t="str">
        <v>Kiszállítva</v>
      </c>
      <c r="K124" s="38" t="str">
        <v>Bankkártya</v>
      </c>
      <c r="L124" s="40" t="str">
        <v>Normál</v>
      </c>
      <c r="N124" s="82"/>
      <c r="O124" s="82"/>
    </row>
    <row r="125" spans="1:15" x14ac:dyDescent="0.25">
      <c r="A125" s="36" t="str">
        <v>R-2026046</v>
      </c>
      <c r="B125" s="37">
        <v>46038</v>
      </c>
      <c r="C125" s="38" t="str">
        <v>Németh Júlia</v>
      </c>
      <c r="D125" s="38" t="str">
        <v>Győr</v>
      </c>
      <c r="E125" s="38" t="str">
        <v>Elektronika</v>
      </c>
      <c r="F125" s="38" t="str">
        <v>Vezeték nélküli egér</v>
      </c>
      <c r="G125" s="49">
        <v>10</v>
      </c>
      <c r="H125" s="56">
        <v>8990</v>
      </c>
      <c r="I125" s="56">
        <v>89900</v>
      </c>
      <c r="J125" s="38" t="str">
        <v>Teljesítve</v>
      </c>
      <c r="K125" s="38" t="str">
        <v>Bankkártya</v>
      </c>
      <c r="L125" s="40" t="str">
        <v>Normál</v>
      </c>
      <c r="N125" s="82"/>
      <c r="O125" s="82"/>
    </row>
    <row r="126" spans="1:15" x14ac:dyDescent="0.25">
      <c r="A126" s="36" t="str">
        <v>R-2026048</v>
      </c>
      <c r="B126" s="37">
        <v>46031</v>
      </c>
      <c r="C126" s="38" t="str">
        <v>Farkas Kristóf</v>
      </c>
      <c r="D126" s="38" t="str">
        <v>Szeged</v>
      </c>
      <c r="E126" s="38" t="str">
        <v>Irodaszer</v>
      </c>
      <c r="F126" s="38" t="str">
        <v>Golyóstoll készlet</v>
      </c>
      <c r="G126" s="49">
        <v>9</v>
      </c>
      <c r="H126" s="56">
        <v>3190</v>
      </c>
      <c r="I126" s="56">
        <v>28710</v>
      </c>
      <c r="J126" s="38" t="str">
        <v>Teljesítve</v>
      </c>
      <c r="K126" s="38" t="str">
        <v>Átutalás</v>
      </c>
      <c r="L126" s="40" t="str">
        <v>Sürgős</v>
      </c>
      <c r="N126" s="82"/>
      <c r="O126" s="82"/>
    </row>
    <row r="127" spans="1:15" x14ac:dyDescent="0.25">
      <c r="A127" s="36" t="str">
        <v>R-2026050</v>
      </c>
      <c r="B127" s="37">
        <v>46115</v>
      </c>
      <c r="C127" s="38" t="str">
        <v>Takács Olivér</v>
      </c>
      <c r="D127" s="38" t="str">
        <v>Miskolc</v>
      </c>
      <c r="E127" s="38" t="str">
        <v>Sport</v>
      </c>
      <c r="F127" s="38" t="str">
        <v>Fitneszszalag</v>
      </c>
      <c r="G127" s="49">
        <v>9</v>
      </c>
      <c r="H127" s="56">
        <v>5990</v>
      </c>
      <c r="I127" s="56">
        <v>53910</v>
      </c>
      <c r="J127" s="38" t="str">
        <v>Teljesítve</v>
      </c>
      <c r="K127" s="38" t="str">
        <v>Bankkártya</v>
      </c>
      <c r="L127" s="40" t="str">
        <v>Normál</v>
      </c>
      <c r="N127" s="82"/>
      <c r="O127" s="82"/>
    </row>
    <row r="128" spans="1:15" x14ac:dyDescent="0.25">
      <c r="A128" s="36" t="str">
        <v>R-2026051</v>
      </c>
      <c r="B128" s="37">
        <v>46145</v>
      </c>
      <c r="C128" s="38" t="str">
        <v>Varga Gábor</v>
      </c>
      <c r="D128" s="38" t="str">
        <v>Kecskemét</v>
      </c>
      <c r="E128" s="38" t="str">
        <v>Irodaszer</v>
      </c>
      <c r="F128" s="38" t="str">
        <v>Jegyzetfüzet</v>
      </c>
      <c r="G128" s="49">
        <v>7</v>
      </c>
      <c r="H128" s="56">
        <v>2490</v>
      </c>
      <c r="I128" s="56">
        <v>17430</v>
      </c>
      <c r="J128" s="38" t="str">
        <v>Kiszállítva</v>
      </c>
      <c r="K128" s="38" t="str">
        <v>Bankkártya</v>
      </c>
      <c r="L128" s="40" t="str">
        <v>Normál</v>
      </c>
      <c r="N128" s="82"/>
      <c r="O128" s="82"/>
    </row>
    <row r="129" spans="1:15" x14ac:dyDescent="0.25">
      <c r="A129" s="36" t="str">
        <v>R-2026052</v>
      </c>
      <c r="B129" s="37">
        <v>46179</v>
      </c>
      <c r="C129" s="38" t="str">
        <v>Fekete Zoltán</v>
      </c>
      <c r="D129" s="38" t="str">
        <v>Szeged</v>
      </c>
      <c r="E129" s="38" t="str">
        <v>Könyv</v>
      </c>
      <c r="F129" s="38" t="str">
        <v>Regény</v>
      </c>
      <c r="G129" s="49">
        <v>7</v>
      </c>
      <c r="H129" s="56">
        <v>4990</v>
      </c>
      <c r="I129" s="56">
        <v>34930</v>
      </c>
      <c r="J129" s="38" t="str">
        <v>Kiszállítva</v>
      </c>
      <c r="K129" s="38" t="str">
        <v>Átutalás</v>
      </c>
      <c r="L129" s="40" t="str">
        <v>Normál</v>
      </c>
      <c r="N129" s="82"/>
      <c r="O129" s="82"/>
    </row>
    <row r="130" spans="1:15" x14ac:dyDescent="0.25">
      <c r="A130" s="36" t="str">
        <v>R-2026053</v>
      </c>
      <c r="B130" s="37">
        <v>46120</v>
      </c>
      <c r="C130" s="38" t="str">
        <v>Tóth Csilla</v>
      </c>
      <c r="D130" s="38" t="str">
        <v>Székesfehérvár</v>
      </c>
      <c r="E130" s="38" t="str">
        <v>Háztartás</v>
      </c>
      <c r="F130" s="38" t="str">
        <v>Termosz</v>
      </c>
      <c r="G130" s="49">
        <v>6</v>
      </c>
      <c r="H130" s="56">
        <v>6990</v>
      </c>
      <c r="I130" s="56">
        <v>41940</v>
      </c>
      <c r="J130" s="38" t="str">
        <v>Teljesítve</v>
      </c>
      <c r="K130" s="38" t="str">
        <v>Átutalás</v>
      </c>
      <c r="L130" s="40" t="str">
        <v>Normál</v>
      </c>
      <c r="N130" s="82"/>
      <c r="O130" s="82"/>
    </row>
    <row r="131" spans="1:15" x14ac:dyDescent="0.25">
      <c r="A131" s="36" t="str">
        <v>R-2026054</v>
      </c>
      <c r="B131" s="37">
        <v>46146</v>
      </c>
      <c r="C131" s="38" t="str">
        <v>Balogh Lilla</v>
      </c>
      <c r="D131" s="38" t="str">
        <v>Pécs</v>
      </c>
      <c r="E131" s="38" t="str">
        <v>Könyv</v>
      </c>
      <c r="F131" s="38" t="str">
        <v>Gasztronómiai könyv</v>
      </c>
      <c r="G131" s="49">
        <v>5</v>
      </c>
      <c r="H131" s="56">
        <v>8490</v>
      </c>
      <c r="I131" s="56">
        <v>42450</v>
      </c>
      <c r="J131" s="38" t="str">
        <v>Kiszállítva</v>
      </c>
      <c r="K131" s="38" t="str">
        <v>Átutalás</v>
      </c>
      <c r="L131" s="40" t="str">
        <v>Normál</v>
      </c>
      <c r="N131" s="82"/>
      <c r="O131" s="82"/>
    </row>
    <row r="132" spans="1:15" x14ac:dyDescent="0.25">
      <c r="A132" s="36" t="str">
        <v>R-2026055</v>
      </c>
      <c r="B132" s="37">
        <v>46115</v>
      </c>
      <c r="C132" s="38" t="str">
        <v>Kovács Anna</v>
      </c>
      <c r="D132" s="38" t="str">
        <v>Miskolc</v>
      </c>
      <c r="E132" s="38" t="str">
        <v>Sport</v>
      </c>
      <c r="F132" s="38" t="str">
        <v>Fitneszszalag</v>
      </c>
      <c r="G132" s="49">
        <v>7</v>
      </c>
      <c r="H132" s="56">
        <v>5990</v>
      </c>
      <c r="I132" s="56">
        <v>41930</v>
      </c>
      <c r="J132" s="38" t="str">
        <v>Teljesítve</v>
      </c>
      <c r="K132" s="38" t="str">
        <v>Bankkártya</v>
      </c>
      <c r="L132" s="40" t="str">
        <v>Normál</v>
      </c>
      <c r="N132" s="82"/>
      <c r="O132" s="82"/>
    </row>
    <row r="133" spans="1:15" x14ac:dyDescent="0.25">
      <c r="A133" s="36" t="str">
        <v>R-2026056</v>
      </c>
      <c r="B133" s="37">
        <v>46197</v>
      </c>
      <c r="C133" s="38" t="str">
        <v>Mészáros Roland</v>
      </c>
      <c r="D133" s="38" t="str">
        <v>Győr</v>
      </c>
      <c r="E133" s="38" t="str">
        <v>Irodaszer</v>
      </c>
      <c r="F133" s="38" t="str">
        <v>Jegyzetfüzet</v>
      </c>
      <c r="G133" s="49">
        <v>6</v>
      </c>
      <c r="H133" s="56">
        <v>2490</v>
      </c>
      <c r="I133" s="56">
        <v>14940</v>
      </c>
      <c r="J133" s="38" t="str">
        <v>Teljesítve</v>
      </c>
      <c r="K133" s="38" t="str">
        <v>Átutalás</v>
      </c>
      <c r="L133" s="40" t="str">
        <v>Normál</v>
      </c>
      <c r="N133" s="82"/>
      <c r="O133" s="82"/>
    </row>
    <row r="134" spans="1:15" ht="14.4" thickBot="1" x14ac:dyDescent="0.3">
      <c r="A134" s="41" t="str">
        <v>R-2026059</v>
      </c>
      <c r="B134" s="42">
        <v>46248</v>
      </c>
      <c r="C134" s="43" t="str">
        <v>Horváth Eszter</v>
      </c>
      <c r="D134" s="43" t="str">
        <v>Székesfehérvár</v>
      </c>
      <c r="E134" s="43" t="str">
        <v>Háztartás</v>
      </c>
      <c r="F134" s="43" t="str">
        <v>Tárolódoboz</v>
      </c>
      <c r="G134" s="50">
        <v>5</v>
      </c>
      <c r="H134" s="57">
        <v>2990</v>
      </c>
      <c r="I134" s="57">
        <v>14950</v>
      </c>
      <c r="J134" s="43" t="str">
        <v>Teljesítve</v>
      </c>
      <c r="K134" s="43" t="str">
        <v>Átutalás</v>
      </c>
      <c r="L134" s="45" t="str">
        <v>Normál</v>
      </c>
      <c r="N134" s="82"/>
      <c r="O134" s="82"/>
    </row>
    <row r="138" spans="1:15" ht="14.4" thickBot="1" x14ac:dyDescent="0.3"/>
    <row r="139" spans="1:15" x14ac:dyDescent="0.25">
      <c r="A139" s="31" t="str" cm="1">
        <f t="array" ref="A139:L155">_xlfn._xlws.FILTER(Adattábla!A2:L61,Adattábla!I2:I61&gt;=50000,"Nincs találat")</f>
        <v>R-2026004</v>
      </c>
      <c r="B139" s="32">
        <v>46081</v>
      </c>
      <c r="C139" s="33" t="str">
        <v>Nagy Bence</v>
      </c>
      <c r="D139" s="33" t="str">
        <v>Miskolc</v>
      </c>
      <c r="E139" s="33" t="str">
        <v>Háztartás</v>
      </c>
      <c r="F139" s="33" t="str">
        <v>Vízforraló</v>
      </c>
      <c r="G139" s="33">
        <v>9</v>
      </c>
      <c r="H139" s="55">
        <v>12990</v>
      </c>
      <c r="I139" s="58">
        <v>116910</v>
      </c>
      <c r="J139" s="33" t="str">
        <v>Teljesítve</v>
      </c>
      <c r="K139" s="33" t="str">
        <v>Bankkártya</v>
      </c>
      <c r="L139" s="35" t="str">
        <v>Normál</v>
      </c>
      <c r="N139" s="82" t="s">
        <v>147</v>
      </c>
      <c r="O139" s="82"/>
    </row>
    <row r="140" spans="1:15" x14ac:dyDescent="0.25">
      <c r="A140" s="36" t="str">
        <v>R-2026008</v>
      </c>
      <c r="B140" s="37">
        <v>46167</v>
      </c>
      <c r="C140" s="38" t="str">
        <v>Horváth Eszter</v>
      </c>
      <c r="D140" s="38" t="str">
        <v>Budapest</v>
      </c>
      <c r="E140" s="38" t="str">
        <v>Elektronika</v>
      </c>
      <c r="F140" s="38" t="str">
        <v>Billentyűzet</v>
      </c>
      <c r="G140" s="38">
        <v>9</v>
      </c>
      <c r="H140" s="56">
        <v>12990</v>
      </c>
      <c r="I140" s="59">
        <v>116910</v>
      </c>
      <c r="J140" s="38" t="str">
        <v>Teljesítve</v>
      </c>
      <c r="K140" s="38" t="str">
        <v>Utánvét</v>
      </c>
      <c r="L140" s="40" t="str">
        <v>Normál</v>
      </c>
      <c r="N140" s="82"/>
      <c r="O140" s="82"/>
    </row>
    <row r="141" spans="1:15" x14ac:dyDescent="0.25">
      <c r="A141" s="36" t="str">
        <v>R-2026010</v>
      </c>
      <c r="B141" s="37">
        <v>46205</v>
      </c>
      <c r="C141" s="38" t="str">
        <v>Papp Márton</v>
      </c>
      <c r="D141" s="38" t="str">
        <v>Budapest</v>
      </c>
      <c r="E141" s="38" t="str">
        <v>Elektronika</v>
      </c>
      <c r="F141" s="38" t="str">
        <v>Webkamera</v>
      </c>
      <c r="G141" s="38">
        <v>5</v>
      </c>
      <c r="H141" s="56">
        <v>17990</v>
      </c>
      <c r="I141" s="59">
        <v>89950</v>
      </c>
      <c r="J141" s="38" t="str">
        <v>Teljesítve</v>
      </c>
      <c r="K141" s="38" t="str">
        <v>Utánvét</v>
      </c>
      <c r="L141" s="40" t="str">
        <v>Normál</v>
      </c>
      <c r="N141" s="82"/>
      <c r="O141" s="82"/>
    </row>
    <row r="142" spans="1:15" x14ac:dyDescent="0.25">
      <c r="A142" s="36" t="str">
        <v>R-2026011</v>
      </c>
      <c r="B142" s="37">
        <v>46091</v>
      </c>
      <c r="C142" s="38" t="str">
        <v>Kiss Hanna</v>
      </c>
      <c r="D142" s="38" t="str">
        <v>Kecskemét</v>
      </c>
      <c r="E142" s="38" t="str">
        <v>Háztartás</v>
      </c>
      <c r="F142" s="38" t="str">
        <v>Konyhai mérleg</v>
      </c>
      <c r="G142" s="38">
        <v>10</v>
      </c>
      <c r="H142" s="56">
        <v>7490</v>
      </c>
      <c r="I142" s="59">
        <v>74900</v>
      </c>
      <c r="J142" s="38" t="str">
        <v>Teljesítve</v>
      </c>
      <c r="K142" s="38" t="str">
        <v>Utánvét</v>
      </c>
      <c r="L142" s="40" t="str">
        <v>Normál</v>
      </c>
      <c r="N142" s="82"/>
      <c r="O142" s="82"/>
    </row>
    <row r="143" spans="1:15" x14ac:dyDescent="0.25">
      <c r="A143" s="36" t="str">
        <v>R-2026013</v>
      </c>
      <c r="B143" s="37">
        <v>46165</v>
      </c>
      <c r="C143" s="38" t="str">
        <v>Nagy Bence</v>
      </c>
      <c r="D143" s="38" t="str">
        <v>Debrecen</v>
      </c>
      <c r="E143" s="38" t="str">
        <v>Könyv</v>
      </c>
      <c r="F143" s="38" t="str">
        <v>Gasztronómiai könyv</v>
      </c>
      <c r="G143" s="38">
        <v>9</v>
      </c>
      <c r="H143" s="56">
        <v>8490</v>
      </c>
      <c r="I143" s="59">
        <v>76410</v>
      </c>
      <c r="J143" s="38" t="str">
        <v>Teljesítve</v>
      </c>
      <c r="K143" s="38" t="str">
        <v>Bankkártya</v>
      </c>
      <c r="L143" s="40" t="str">
        <v>Normál</v>
      </c>
      <c r="N143" s="82"/>
      <c r="O143" s="82"/>
    </row>
    <row r="144" spans="1:15" x14ac:dyDescent="0.25">
      <c r="A144" s="36" t="str">
        <v>R-2026015</v>
      </c>
      <c r="B144" s="37">
        <v>46215</v>
      </c>
      <c r="C144" s="38" t="str">
        <v>Takács Olivér</v>
      </c>
      <c r="D144" s="38" t="str">
        <v>Miskolc</v>
      </c>
      <c r="E144" s="38" t="str">
        <v>Sport</v>
      </c>
      <c r="F144" s="38" t="str">
        <v>Hátizsák</v>
      </c>
      <c r="G144" s="38">
        <v>7</v>
      </c>
      <c r="H144" s="56">
        <v>13490</v>
      </c>
      <c r="I144" s="59">
        <v>94430</v>
      </c>
      <c r="J144" s="38" t="str">
        <v>Feldolgozás alatt</v>
      </c>
      <c r="K144" s="38" t="str">
        <v>Bankkártya</v>
      </c>
      <c r="L144" s="40" t="str">
        <v>Normál</v>
      </c>
      <c r="N144" s="82"/>
      <c r="O144" s="82"/>
    </row>
    <row r="145" spans="1:15" x14ac:dyDescent="0.25">
      <c r="A145" s="36" t="str">
        <v>R-2026017</v>
      </c>
      <c r="B145" s="37">
        <v>46047</v>
      </c>
      <c r="C145" s="38" t="str">
        <v>Németh Júlia</v>
      </c>
      <c r="D145" s="38" t="str">
        <v>Debrecen</v>
      </c>
      <c r="E145" s="38" t="str">
        <v>Könyv</v>
      </c>
      <c r="F145" s="38" t="str">
        <v>Gasztronómiai könyv</v>
      </c>
      <c r="G145" s="38">
        <v>8</v>
      </c>
      <c r="H145" s="56">
        <v>8490</v>
      </c>
      <c r="I145" s="59">
        <v>67920</v>
      </c>
      <c r="J145" s="38" t="str">
        <v>Teljesítve</v>
      </c>
      <c r="K145" s="38" t="str">
        <v>Utánvét</v>
      </c>
      <c r="L145" s="40" t="str">
        <v>Normál</v>
      </c>
      <c r="N145" s="82"/>
      <c r="O145" s="82"/>
    </row>
    <row r="146" spans="1:15" x14ac:dyDescent="0.25">
      <c r="A146" s="36" t="str">
        <v>R-2026018</v>
      </c>
      <c r="B146" s="37">
        <v>46041</v>
      </c>
      <c r="C146" s="38" t="str">
        <v>Juhász Petra</v>
      </c>
      <c r="D146" s="38" t="str">
        <v>Székesfehérvár</v>
      </c>
      <c r="E146" s="38" t="str">
        <v>Háztartás</v>
      </c>
      <c r="F146" s="38" t="str">
        <v>Termosz</v>
      </c>
      <c r="G146" s="38">
        <v>10</v>
      </c>
      <c r="H146" s="56">
        <v>6990</v>
      </c>
      <c r="I146" s="59">
        <v>69900</v>
      </c>
      <c r="J146" s="38" t="str">
        <v>Teljesítve</v>
      </c>
      <c r="K146" s="38" t="str">
        <v>Átutalás</v>
      </c>
      <c r="L146" s="40" t="str">
        <v>Normál</v>
      </c>
      <c r="N146" s="82"/>
      <c r="O146" s="82"/>
    </row>
    <row r="147" spans="1:15" x14ac:dyDescent="0.25">
      <c r="A147" s="36" t="str">
        <v>R-2026019</v>
      </c>
      <c r="B147" s="37">
        <v>46198</v>
      </c>
      <c r="C147" s="38" t="str">
        <v>Juhász Petra</v>
      </c>
      <c r="D147" s="38" t="str">
        <v>Szeged</v>
      </c>
      <c r="E147" s="38" t="str">
        <v>Háztartás</v>
      </c>
      <c r="F147" s="38" t="str">
        <v>Termosz</v>
      </c>
      <c r="G147" s="38">
        <v>9</v>
      </c>
      <c r="H147" s="56">
        <v>6990</v>
      </c>
      <c r="I147" s="59">
        <v>62910</v>
      </c>
      <c r="J147" s="38" t="str">
        <v>Visszamondva</v>
      </c>
      <c r="K147" s="38" t="str">
        <v>Átutalás</v>
      </c>
      <c r="L147" s="40" t="str">
        <v>Sürgős</v>
      </c>
      <c r="N147" s="82"/>
      <c r="O147" s="82"/>
    </row>
    <row r="148" spans="1:15" x14ac:dyDescent="0.25">
      <c r="A148" s="36" t="str">
        <v>R-2026029</v>
      </c>
      <c r="B148" s="37">
        <v>46183</v>
      </c>
      <c r="C148" s="38" t="str">
        <v>Takács Olivér</v>
      </c>
      <c r="D148" s="38" t="str">
        <v>Székesfehérvár</v>
      </c>
      <c r="E148" s="38" t="str">
        <v>Háztartás</v>
      </c>
      <c r="F148" s="38" t="str">
        <v>Vízforraló</v>
      </c>
      <c r="G148" s="38">
        <v>8</v>
      </c>
      <c r="H148" s="56">
        <v>12990</v>
      </c>
      <c r="I148" s="59">
        <v>103920</v>
      </c>
      <c r="J148" s="38" t="str">
        <v>Feldolgozás alatt</v>
      </c>
      <c r="K148" s="38" t="str">
        <v>Utánvét</v>
      </c>
      <c r="L148" s="40" t="str">
        <v>Normál</v>
      </c>
      <c r="N148" s="82"/>
      <c r="O148" s="82"/>
    </row>
    <row r="149" spans="1:15" x14ac:dyDescent="0.25">
      <c r="A149" s="36" t="str">
        <v>R-2026030</v>
      </c>
      <c r="B149" s="37">
        <v>46175</v>
      </c>
      <c r="C149" s="38" t="str">
        <v>Kiss Hanna</v>
      </c>
      <c r="D149" s="38" t="str">
        <v>Székesfehérvár</v>
      </c>
      <c r="E149" s="38" t="str">
        <v>Elektronika</v>
      </c>
      <c r="F149" s="38" t="str">
        <v>Billentyűzet</v>
      </c>
      <c r="G149" s="38">
        <v>8</v>
      </c>
      <c r="H149" s="56">
        <v>12990</v>
      </c>
      <c r="I149" s="59">
        <v>103920</v>
      </c>
      <c r="J149" s="38" t="str">
        <v>Teljesítve</v>
      </c>
      <c r="K149" s="38" t="str">
        <v>Átutalás</v>
      </c>
      <c r="L149" s="40" t="str">
        <v>Normál</v>
      </c>
      <c r="N149" s="82"/>
      <c r="O149" s="82"/>
    </row>
    <row r="150" spans="1:15" x14ac:dyDescent="0.25">
      <c r="A150" s="36" t="str">
        <v>R-2026034</v>
      </c>
      <c r="B150" s="37">
        <v>46171</v>
      </c>
      <c r="C150" s="38" t="str">
        <v>Varga Gábor</v>
      </c>
      <c r="D150" s="38" t="str">
        <v>Győr</v>
      </c>
      <c r="E150" s="38" t="str">
        <v>Elektronika</v>
      </c>
      <c r="F150" s="38" t="str">
        <v>Fejhallgató</v>
      </c>
      <c r="G150" s="38">
        <v>9</v>
      </c>
      <c r="H150" s="56">
        <v>15990</v>
      </c>
      <c r="I150" s="59">
        <v>143910</v>
      </c>
      <c r="J150" s="38" t="str">
        <v>Teljesítve</v>
      </c>
      <c r="K150" s="38" t="str">
        <v>Utánvét</v>
      </c>
      <c r="L150" s="40" t="str">
        <v>Normál</v>
      </c>
      <c r="N150" s="82"/>
      <c r="O150" s="82"/>
    </row>
    <row r="151" spans="1:15" x14ac:dyDescent="0.25">
      <c r="A151" s="36" t="str">
        <v>R-2026036</v>
      </c>
      <c r="B151" s="37">
        <v>46137</v>
      </c>
      <c r="C151" s="38" t="str">
        <v>Balogh Lilla</v>
      </c>
      <c r="D151" s="38" t="str">
        <v>Miskolc</v>
      </c>
      <c r="E151" s="38" t="str">
        <v>Elektronika</v>
      </c>
      <c r="F151" s="38" t="str">
        <v>Webkamera</v>
      </c>
      <c r="G151" s="38">
        <v>9</v>
      </c>
      <c r="H151" s="56">
        <v>17990</v>
      </c>
      <c r="I151" s="59">
        <v>161910</v>
      </c>
      <c r="J151" s="38" t="str">
        <v>Teljesítve</v>
      </c>
      <c r="K151" s="38" t="str">
        <v>Utánvét</v>
      </c>
      <c r="L151" s="40" t="str">
        <v>Normál</v>
      </c>
      <c r="N151" s="82"/>
      <c r="O151" s="82"/>
    </row>
    <row r="152" spans="1:15" x14ac:dyDescent="0.25">
      <c r="A152" s="36" t="str">
        <v>R-2026046</v>
      </c>
      <c r="B152" s="37">
        <v>46038</v>
      </c>
      <c r="C152" s="38" t="str">
        <v>Németh Júlia</v>
      </c>
      <c r="D152" s="38" t="str">
        <v>Győr</v>
      </c>
      <c r="E152" s="38" t="str">
        <v>Elektronika</v>
      </c>
      <c r="F152" s="38" t="str">
        <v>Vezeték nélküli egér</v>
      </c>
      <c r="G152" s="38">
        <v>10</v>
      </c>
      <c r="H152" s="56">
        <v>8990</v>
      </c>
      <c r="I152" s="59">
        <v>89900</v>
      </c>
      <c r="J152" s="38" t="str">
        <v>Teljesítve</v>
      </c>
      <c r="K152" s="38" t="str">
        <v>Bankkártya</v>
      </c>
      <c r="L152" s="40" t="str">
        <v>Normál</v>
      </c>
      <c r="N152" s="82"/>
      <c r="O152" s="82"/>
    </row>
    <row r="153" spans="1:15" x14ac:dyDescent="0.25">
      <c r="A153" s="36" t="str">
        <v>R-2026050</v>
      </c>
      <c r="B153" s="37">
        <v>46115</v>
      </c>
      <c r="C153" s="38" t="str">
        <v>Takács Olivér</v>
      </c>
      <c r="D153" s="38" t="str">
        <v>Miskolc</v>
      </c>
      <c r="E153" s="38" t="str">
        <v>Sport</v>
      </c>
      <c r="F153" s="38" t="str">
        <v>Fitneszszalag</v>
      </c>
      <c r="G153" s="38">
        <v>9</v>
      </c>
      <c r="H153" s="56">
        <v>5990</v>
      </c>
      <c r="I153" s="59">
        <v>53910</v>
      </c>
      <c r="J153" s="38" t="str">
        <v>Teljesítve</v>
      </c>
      <c r="K153" s="38" t="str">
        <v>Bankkártya</v>
      </c>
      <c r="L153" s="40" t="str">
        <v>Normál</v>
      </c>
      <c r="N153" s="82"/>
      <c r="O153" s="82"/>
    </row>
    <row r="154" spans="1:15" x14ac:dyDescent="0.25">
      <c r="A154" s="36" t="str">
        <v>R-2026057</v>
      </c>
      <c r="B154" s="37">
        <v>46052</v>
      </c>
      <c r="C154" s="38" t="str">
        <v>Fekete Zoltán</v>
      </c>
      <c r="D154" s="38" t="str">
        <v>Pécs</v>
      </c>
      <c r="E154" s="38" t="str">
        <v>Elektronika</v>
      </c>
      <c r="F154" s="38" t="str">
        <v>Webkamera</v>
      </c>
      <c r="G154" s="38">
        <v>4</v>
      </c>
      <c r="H154" s="56">
        <v>17990</v>
      </c>
      <c r="I154" s="59">
        <v>71960</v>
      </c>
      <c r="J154" s="38" t="str">
        <v>Teljesítve</v>
      </c>
      <c r="K154" s="38" t="str">
        <v>Átutalás</v>
      </c>
      <c r="L154" s="40" t="str">
        <v>Normál</v>
      </c>
      <c r="N154" s="82"/>
      <c r="O154" s="82"/>
    </row>
    <row r="155" spans="1:15" ht="14.4" thickBot="1" x14ac:dyDescent="0.3">
      <c r="A155" s="41" t="str">
        <v>R-2026058</v>
      </c>
      <c r="B155" s="42">
        <v>46249</v>
      </c>
      <c r="C155" s="43" t="str">
        <v>Horváth Eszter</v>
      </c>
      <c r="D155" s="43" t="str">
        <v>Székesfehérvár</v>
      </c>
      <c r="E155" s="43" t="str">
        <v>Háztartás</v>
      </c>
      <c r="F155" s="43" t="str">
        <v>Vízforraló</v>
      </c>
      <c r="G155" s="43">
        <v>4</v>
      </c>
      <c r="H155" s="57">
        <v>12990</v>
      </c>
      <c r="I155" s="60">
        <v>51960</v>
      </c>
      <c r="J155" s="43" t="str">
        <v>Kiszállítva</v>
      </c>
      <c r="K155" s="43" t="str">
        <v>Bankkártya</v>
      </c>
      <c r="L155" s="45" t="str">
        <v>Normál</v>
      </c>
      <c r="N155" s="82"/>
      <c r="O155" s="82"/>
    </row>
    <row r="159" spans="1:15" ht="14.4" thickBot="1" x14ac:dyDescent="0.3"/>
    <row r="160" spans="1:15" ht="13.95" customHeight="1" x14ac:dyDescent="0.25">
      <c r="A160" s="31" t="str" cm="1">
        <f t="array" ref="A160:L191">_xlfn._xlws.FILTER(Adattábla!A2:L61,(Adattábla!G2:G61&gt;=4)*(Adattábla!G2:G61&lt;=8),"Nincs találat")</f>
        <v>R-2026001</v>
      </c>
      <c r="B160" s="32">
        <v>46231</v>
      </c>
      <c r="C160" s="33" t="str">
        <v>Molnár István</v>
      </c>
      <c r="D160" s="33" t="str">
        <v>Pécs</v>
      </c>
      <c r="E160" s="33" t="str">
        <v>Irodaszer</v>
      </c>
      <c r="F160" s="33" t="str">
        <v>Golyóstoll készlet</v>
      </c>
      <c r="G160" s="20">
        <v>7</v>
      </c>
      <c r="H160" s="55">
        <v>3190</v>
      </c>
      <c r="I160" s="55">
        <v>22330</v>
      </c>
      <c r="J160" s="33" t="str">
        <v>Teljesítve</v>
      </c>
      <c r="K160" s="33" t="str">
        <v>Utánvét</v>
      </c>
      <c r="L160" s="35" t="str">
        <v>Normál</v>
      </c>
      <c r="N160" s="82" t="s">
        <v>148</v>
      </c>
      <c r="O160" s="82"/>
    </row>
    <row r="161" spans="1:15" ht="13.95" customHeight="1" x14ac:dyDescent="0.25">
      <c r="A161" s="36" t="str">
        <v>R-2026005</v>
      </c>
      <c r="B161" s="37">
        <v>46101</v>
      </c>
      <c r="C161" s="38" t="str">
        <v>Molnár István</v>
      </c>
      <c r="D161" s="38" t="str">
        <v>Székesfehérvár</v>
      </c>
      <c r="E161" s="38" t="str">
        <v>Könyv</v>
      </c>
      <c r="F161" s="38" t="str">
        <v>Üzleti könyv</v>
      </c>
      <c r="G161" s="49">
        <v>5</v>
      </c>
      <c r="H161" s="56">
        <v>9490</v>
      </c>
      <c r="I161" s="56">
        <v>47450</v>
      </c>
      <c r="J161" s="38" t="str">
        <v>Teljesítve</v>
      </c>
      <c r="K161" s="38" t="str">
        <v>Átutalás</v>
      </c>
      <c r="L161" s="40" t="str">
        <v>Sürgős</v>
      </c>
      <c r="N161" s="82"/>
      <c r="O161" s="82"/>
    </row>
    <row r="162" spans="1:15" ht="13.95" customHeight="1" x14ac:dyDescent="0.25">
      <c r="A162" s="36" t="str">
        <v>R-2026007</v>
      </c>
      <c r="B162" s="37">
        <v>46043</v>
      </c>
      <c r="C162" s="38" t="str">
        <v>Varga Gábor</v>
      </c>
      <c r="D162" s="38" t="str">
        <v>Székesfehérvár</v>
      </c>
      <c r="E162" s="38" t="str">
        <v>Elektronika</v>
      </c>
      <c r="F162" s="38" t="str">
        <v>Vezeték nélküli egér</v>
      </c>
      <c r="G162" s="49">
        <v>4</v>
      </c>
      <c r="H162" s="56">
        <v>8990</v>
      </c>
      <c r="I162" s="56">
        <v>35960</v>
      </c>
      <c r="J162" s="38" t="str">
        <v>Kiszállítva</v>
      </c>
      <c r="K162" s="38" t="str">
        <v>Utánvét</v>
      </c>
      <c r="L162" s="40" t="str">
        <v>Normál</v>
      </c>
      <c r="N162" s="82"/>
      <c r="O162" s="82"/>
    </row>
    <row r="163" spans="1:15" ht="13.95" customHeight="1" x14ac:dyDescent="0.25">
      <c r="A163" s="36" t="str">
        <v>R-2026009</v>
      </c>
      <c r="B163" s="37">
        <v>46067</v>
      </c>
      <c r="C163" s="38" t="str">
        <v>Németh Júlia</v>
      </c>
      <c r="D163" s="38" t="str">
        <v>Debrecen</v>
      </c>
      <c r="E163" s="38" t="str">
        <v>Irodaszer</v>
      </c>
      <c r="F163" s="38" t="str">
        <v>Iratrendező</v>
      </c>
      <c r="G163" s="49">
        <v>7</v>
      </c>
      <c r="H163" s="56">
        <v>2290</v>
      </c>
      <c r="I163" s="56">
        <v>16030</v>
      </c>
      <c r="J163" s="38" t="str">
        <v>Teljesítve</v>
      </c>
      <c r="K163" s="38" t="str">
        <v>Átutalás</v>
      </c>
      <c r="L163" s="40" t="str">
        <v>Normál</v>
      </c>
      <c r="N163" s="82"/>
      <c r="O163" s="82"/>
    </row>
    <row r="164" spans="1:15" ht="13.95" customHeight="1" x14ac:dyDescent="0.25">
      <c r="A164" s="36" t="str">
        <v>R-2026010</v>
      </c>
      <c r="B164" s="37">
        <v>46205</v>
      </c>
      <c r="C164" s="38" t="str">
        <v>Papp Márton</v>
      </c>
      <c r="D164" s="38" t="str">
        <v>Budapest</v>
      </c>
      <c r="E164" s="38" t="str">
        <v>Elektronika</v>
      </c>
      <c r="F164" s="38" t="str">
        <v>Webkamera</v>
      </c>
      <c r="G164" s="49">
        <v>5</v>
      </c>
      <c r="H164" s="56">
        <v>17990</v>
      </c>
      <c r="I164" s="56">
        <v>89950</v>
      </c>
      <c r="J164" s="38" t="str">
        <v>Teljesítve</v>
      </c>
      <c r="K164" s="38" t="str">
        <v>Utánvét</v>
      </c>
      <c r="L164" s="40" t="str">
        <v>Normál</v>
      </c>
      <c r="N164" s="82"/>
      <c r="O164" s="82"/>
    </row>
    <row r="165" spans="1:15" ht="13.95" customHeight="1" x14ac:dyDescent="0.25">
      <c r="A165" s="36" t="str">
        <v>R-2026014</v>
      </c>
      <c r="B165" s="37">
        <v>46104</v>
      </c>
      <c r="C165" s="38" t="str">
        <v>Mészáros Roland</v>
      </c>
      <c r="D165" s="38" t="str">
        <v>Győr</v>
      </c>
      <c r="E165" s="38" t="str">
        <v>Sport</v>
      </c>
      <c r="F165" s="38" t="str">
        <v>Kulacs</v>
      </c>
      <c r="G165" s="49">
        <v>8</v>
      </c>
      <c r="H165" s="56">
        <v>4490</v>
      </c>
      <c r="I165" s="56">
        <v>35920</v>
      </c>
      <c r="J165" s="38" t="str">
        <v>Teljesítve</v>
      </c>
      <c r="K165" s="38" t="str">
        <v>Utánvét</v>
      </c>
      <c r="L165" s="40" t="str">
        <v>Sürgős</v>
      </c>
      <c r="N165" s="82"/>
      <c r="O165" s="82"/>
    </row>
    <row r="166" spans="1:15" ht="13.95" customHeight="1" x14ac:dyDescent="0.25">
      <c r="A166" s="36" t="str">
        <v>R-2026015</v>
      </c>
      <c r="B166" s="37">
        <v>46215</v>
      </c>
      <c r="C166" s="38" t="str">
        <v>Takács Olivér</v>
      </c>
      <c r="D166" s="38" t="str">
        <v>Miskolc</v>
      </c>
      <c r="E166" s="38" t="str">
        <v>Sport</v>
      </c>
      <c r="F166" s="38" t="str">
        <v>Hátizsák</v>
      </c>
      <c r="G166" s="49">
        <v>7</v>
      </c>
      <c r="H166" s="56">
        <v>13490</v>
      </c>
      <c r="I166" s="56">
        <v>94430</v>
      </c>
      <c r="J166" s="38" t="str">
        <v>Feldolgozás alatt</v>
      </c>
      <c r="K166" s="38" t="str">
        <v>Bankkártya</v>
      </c>
      <c r="L166" s="40" t="str">
        <v>Normál</v>
      </c>
      <c r="N166" s="82"/>
      <c r="O166" s="82"/>
    </row>
    <row r="167" spans="1:15" ht="13.95" customHeight="1" x14ac:dyDescent="0.25">
      <c r="A167" s="36" t="str">
        <v>R-2026016</v>
      </c>
      <c r="B167" s="37">
        <v>46238</v>
      </c>
      <c r="C167" s="38" t="str">
        <v>Rácz Viktória</v>
      </c>
      <c r="D167" s="38" t="str">
        <v>Szeged</v>
      </c>
      <c r="E167" s="38" t="str">
        <v>Sport</v>
      </c>
      <c r="F167" s="38" t="str">
        <v>Fitneszszalag</v>
      </c>
      <c r="G167" s="49">
        <v>6</v>
      </c>
      <c r="H167" s="56">
        <v>5990</v>
      </c>
      <c r="I167" s="56">
        <v>35940</v>
      </c>
      <c r="J167" s="38" t="str">
        <v>Teljesítve</v>
      </c>
      <c r="K167" s="38" t="str">
        <v>Átutalás</v>
      </c>
      <c r="L167" s="40" t="str">
        <v>Normál</v>
      </c>
      <c r="N167" s="82"/>
      <c r="O167" s="82"/>
    </row>
    <row r="168" spans="1:15" ht="13.95" customHeight="1" x14ac:dyDescent="0.25">
      <c r="A168" s="36" t="str">
        <v>R-2026017</v>
      </c>
      <c r="B168" s="37">
        <v>46047</v>
      </c>
      <c r="C168" s="38" t="str">
        <v>Németh Júlia</v>
      </c>
      <c r="D168" s="38" t="str">
        <v>Debrecen</v>
      </c>
      <c r="E168" s="38" t="str">
        <v>Könyv</v>
      </c>
      <c r="F168" s="38" t="str">
        <v>Gasztronómiai könyv</v>
      </c>
      <c r="G168" s="49">
        <v>8</v>
      </c>
      <c r="H168" s="56">
        <v>8490</v>
      </c>
      <c r="I168" s="56">
        <v>67920</v>
      </c>
      <c r="J168" s="38" t="str">
        <v>Teljesítve</v>
      </c>
      <c r="K168" s="38" t="str">
        <v>Utánvét</v>
      </c>
      <c r="L168" s="40" t="str">
        <v>Normál</v>
      </c>
      <c r="N168" s="82"/>
      <c r="O168" s="82"/>
    </row>
    <row r="169" spans="1:15" ht="13.95" customHeight="1" x14ac:dyDescent="0.25">
      <c r="A169" s="36" t="str">
        <v>R-2026020</v>
      </c>
      <c r="B169" s="37">
        <v>46197</v>
      </c>
      <c r="C169" s="38" t="str">
        <v>Németh Júlia</v>
      </c>
      <c r="D169" s="38" t="str">
        <v>Szeged</v>
      </c>
      <c r="E169" s="38" t="str">
        <v>Könyv</v>
      </c>
      <c r="F169" s="38" t="str">
        <v>Regény</v>
      </c>
      <c r="G169" s="49">
        <v>6</v>
      </c>
      <c r="H169" s="56">
        <v>4990</v>
      </c>
      <c r="I169" s="56">
        <v>29940</v>
      </c>
      <c r="J169" s="38" t="str">
        <v>Teljesítve</v>
      </c>
      <c r="K169" s="38" t="str">
        <v>Bankkártya</v>
      </c>
      <c r="L169" s="40" t="str">
        <v>Normál</v>
      </c>
      <c r="N169" s="82"/>
      <c r="O169" s="82"/>
    </row>
    <row r="170" spans="1:15" ht="13.95" customHeight="1" x14ac:dyDescent="0.25">
      <c r="A170" s="36" t="str">
        <v>R-2026021</v>
      </c>
      <c r="B170" s="37">
        <v>46078</v>
      </c>
      <c r="C170" s="38" t="str">
        <v>Nagy Bence</v>
      </c>
      <c r="D170" s="38" t="str">
        <v>Pécs</v>
      </c>
      <c r="E170" s="38" t="str">
        <v>Sport</v>
      </c>
      <c r="F170" s="38" t="str">
        <v>Kulacs</v>
      </c>
      <c r="G170" s="49">
        <v>5</v>
      </c>
      <c r="H170" s="56">
        <v>4490</v>
      </c>
      <c r="I170" s="56">
        <v>22450</v>
      </c>
      <c r="J170" s="38" t="str">
        <v>Teljesítve</v>
      </c>
      <c r="K170" s="38" t="str">
        <v>Utánvét</v>
      </c>
      <c r="L170" s="40" t="str">
        <v>Normál</v>
      </c>
      <c r="N170" s="82"/>
      <c r="O170" s="82"/>
    </row>
    <row r="171" spans="1:15" ht="13.95" customHeight="1" x14ac:dyDescent="0.25">
      <c r="A171" s="36" t="str">
        <v>R-2026023</v>
      </c>
      <c r="B171" s="37">
        <v>46066</v>
      </c>
      <c r="C171" s="38" t="str">
        <v>Mészáros Roland</v>
      </c>
      <c r="D171" s="38" t="str">
        <v>Debrecen</v>
      </c>
      <c r="E171" s="38" t="str">
        <v>Sport</v>
      </c>
      <c r="F171" s="38" t="str">
        <v>Fitneszszalag</v>
      </c>
      <c r="G171" s="49">
        <v>5</v>
      </c>
      <c r="H171" s="56">
        <v>5990</v>
      </c>
      <c r="I171" s="56">
        <v>29950</v>
      </c>
      <c r="J171" s="38" t="str">
        <v>Teljesítve</v>
      </c>
      <c r="K171" s="38" t="str">
        <v>Utánvét</v>
      </c>
      <c r="L171" s="40" t="str">
        <v>Normál</v>
      </c>
      <c r="N171" s="82"/>
      <c r="O171" s="82"/>
    </row>
    <row r="172" spans="1:15" ht="13.95" customHeight="1" x14ac:dyDescent="0.25">
      <c r="A172" s="36" t="str">
        <v>R-2026025</v>
      </c>
      <c r="B172" s="37">
        <v>46051</v>
      </c>
      <c r="C172" s="38" t="str">
        <v>Balogh Lilla</v>
      </c>
      <c r="D172" s="38" t="str">
        <v>Győr</v>
      </c>
      <c r="E172" s="38" t="str">
        <v>Irodaszer</v>
      </c>
      <c r="F172" s="38" t="str">
        <v>Asztali naptár</v>
      </c>
      <c r="G172" s="49">
        <v>5</v>
      </c>
      <c r="H172" s="56">
        <v>3990</v>
      </c>
      <c r="I172" s="56">
        <v>19950</v>
      </c>
      <c r="J172" s="38" t="str">
        <v>Teljesítve</v>
      </c>
      <c r="K172" s="38" t="str">
        <v>Átutalás</v>
      </c>
      <c r="L172" s="40" t="str">
        <v>Normál</v>
      </c>
      <c r="N172" s="82"/>
      <c r="O172" s="82"/>
    </row>
    <row r="173" spans="1:15" ht="13.95" customHeight="1" x14ac:dyDescent="0.25">
      <c r="A173" s="36" t="str">
        <v>R-2026029</v>
      </c>
      <c r="B173" s="37">
        <v>46183</v>
      </c>
      <c r="C173" s="38" t="str">
        <v>Takács Olivér</v>
      </c>
      <c r="D173" s="38" t="str">
        <v>Székesfehérvár</v>
      </c>
      <c r="E173" s="38" t="str">
        <v>Háztartás</v>
      </c>
      <c r="F173" s="38" t="str">
        <v>Vízforraló</v>
      </c>
      <c r="G173" s="49">
        <v>8</v>
      </c>
      <c r="H173" s="56">
        <v>12990</v>
      </c>
      <c r="I173" s="56">
        <v>103920</v>
      </c>
      <c r="J173" s="38" t="str">
        <v>Feldolgozás alatt</v>
      </c>
      <c r="K173" s="38" t="str">
        <v>Utánvét</v>
      </c>
      <c r="L173" s="40" t="str">
        <v>Normál</v>
      </c>
      <c r="N173" s="82"/>
      <c r="O173" s="82"/>
    </row>
    <row r="174" spans="1:15" ht="13.95" customHeight="1" x14ac:dyDescent="0.25">
      <c r="A174" s="36" t="str">
        <v>R-2026030</v>
      </c>
      <c r="B174" s="37">
        <v>46175</v>
      </c>
      <c r="C174" s="38" t="str">
        <v>Kiss Hanna</v>
      </c>
      <c r="D174" s="38" t="str">
        <v>Székesfehérvár</v>
      </c>
      <c r="E174" s="38" t="str">
        <v>Elektronika</v>
      </c>
      <c r="F174" s="38" t="str">
        <v>Billentyűzet</v>
      </c>
      <c r="G174" s="49">
        <v>8</v>
      </c>
      <c r="H174" s="56">
        <v>12990</v>
      </c>
      <c r="I174" s="56">
        <v>103920</v>
      </c>
      <c r="J174" s="38" t="str">
        <v>Teljesítve</v>
      </c>
      <c r="K174" s="38" t="str">
        <v>Átutalás</v>
      </c>
      <c r="L174" s="40" t="str">
        <v>Normál</v>
      </c>
      <c r="N174" s="82"/>
      <c r="O174" s="82"/>
    </row>
    <row r="175" spans="1:15" ht="13.95" customHeight="1" x14ac:dyDescent="0.25">
      <c r="A175" s="36" t="str">
        <v>R-2026031</v>
      </c>
      <c r="B175" s="37">
        <v>46062</v>
      </c>
      <c r="C175" s="38" t="str">
        <v>Németh Júlia</v>
      </c>
      <c r="D175" s="38" t="str">
        <v>Székesfehérvár</v>
      </c>
      <c r="E175" s="38" t="str">
        <v>Sport</v>
      </c>
      <c r="F175" s="38" t="str">
        <v>Jógamatrac</v>
      </c>
      <c r="G175" s="49">
        <v>4</v>
      </c>
      <c r="H175" s="56">
        <v>8990</v>
      </c>
      <c r="I175" s="56">
        <v>35960</v>
      </c>
      <c r="J175" s="38" t="str">
        <v>Feldolgozás alatt</v>
      </c>
      <c r="K175" s="38" t="str">
        <v>Átutalás</v>
      </c>
      <c r="L175" s="40" t="str">
        <v>Normál</v>
      </c>
      <c r="N175" s="82"/>
      <c r="O175" s="82"/>
    </row>
    <row r="176" spans="1:15" ht="13.95" customHeight="1" x14ac:dyDescent="0.25">
      <c r="A176" s="36" t="str">
        <v>R-2026033</v>
      </c>
      <c r="B176" s="37">
        <v>46136</v>
      </c>
      <c r="C176" s="38" t="str">
        <v>Juhász Petra</v>
      </c>
      <c r="D176" s="38" t="str">
        <v>Debrecen</v>
      </c>
      <c r="E176" s="38" t="str">
        <v>Könyv</v>
      </c>
      <c r="F176" s="38" t="str">
        <v>Regény</v>
      </c>
      <c r="G176" s="49">
        <v>4</v>
      </c>
      <c r="H176" s="56">
        <v>4990</v>
      </c>
      <c r="I176" s="56">
        <v>19960</v>
      </c>
      <c r="J176" s="38" t="str">
        <v>Teljesítve</v>
      </c>
      <c r="K176" s="38" t="str">
        <v>Bankkártya</v>
      </c>
      <c r="L176" s="40" t="str">
        <v>Normál</v>
      </c>
      <c r="N176" s="82"/>
      <c r="O176" s="82"/>
    </row>
    <row r="177" spans="1:15" ht="13.95" customHeight="1" x14ac:dyDescent="0.25">
      <c r="A177" s="36" t="str">
        <v>R-2026035</v>
      </c>
      <c r="B177" s="37">
        <v>46044</v>
      </c>
      <c r="C177" s="38" t="str">
        <v>Kiss Hanna</v>
      </c>
      <c r="D177" s="38" t="str">
        <v>Pécs</v>
      </c>
      <c r="E177" s="38" t="str">
        <v>Irodaszer</v>
      </c>
      <c r="F177" s="38" t="str">
        <v>Asztali naptár</v>
      </c>
      <c r="G177" s="49">
        <v>7</v>
      </c>
      <c r="H177" s="56">
        <v>3990</v>
      </c>
      <c r="I177" s="56">
        <v>27930</v>
      </c>
      <c r="J177" s="38" t="str">
        <v>Teljesítve</v>
      </c>
      <c r="K177" s="38" t="str">
        <v>Bankkártya</v>
      </c>
      <c r="L177" s="40" t="str">
        <v>Normál</v>
      </c>
      <c r="N177" s="82"/>
      <c r="O177" s="82"/>
    </row>
    <row r="178" spans="1:15" ht="13.95" customHeight="1" x14ac:dyDescent="0.25">
      <c r="A178" s="36" t="str">
        <v>R-2026037</v>
      </c>
      <c r="B178" s="37">
        <v>46030</v>
      </c>
      <c r="C178" s="38" t="str">
        <v>Németh Júlia</v>
      </c>
      <c r="D178" s="38" t="str">
        <v>Miskolc</v>
      </c>
      <c r="E178" s="38" t="str">
        <v>Irodaszer</v>
      </c>
      <c r="F178" s="38" t="str">
        <v>Iratrendező</v>
      </c>
      <c r="G178" s="49">
        <v>8</v>
      </c>
      <c r="H178" s="56">
        <v>2290</v>
      </c>
      <c r="I178" s="56">
        <v>18320</v>
      </c>
      <c r="J178" s="38" t="str">
        <v>Teljesítve</v>
      </c>
      <c r="K178" s="38" t="str">
        <v>Bankkártya</v>
      </c>
      <c r="L178" s="40" t="str">
        <v>Sürgős</v>
      </c>
      <c r="N178" s="82"/>
      <c r="O178" s="82"/>
    </row>
    <row r="179" spans="1:15" ht="13.95" customHeight="1" x14ac:dyDescent="0.25">
      <c r="A179" s="36" t="str">
        <v>R-2026039</v>
      </c>
      <c r="B179" s="37">
        <v>46147</v>
      </c>
      <c r="C179" s="38" t="str">
        <v>Horváth Eszter</v>
      </c>
      <c r="D179" s="38" t="str">
        <v>Győr</v>
      </c>
      <c r="E179" s="38" t="str">
        <v>Sport</v>
      </c>
      <c r="F179" s="38" t="str">
        <v>Fitneszszalag</v>
      </c>
      <c r="G179" s="49">
        <v>4</v>
      </c>
      <c r="H179" s="56">
        <v>5990</v>
      </c>
      <c r="I179" s="56">
        <v>23960</v>
      </c>
      <c r="J179" s="38" t="str">
        <v>Feldolgozás alatt</v>
      </c>
      <c r="K179" s="38" t="str">
        <v>Átutalás</v>
      </c>
      <c r="L179" s="40" t="str">
        <v>Normál</v>
      </c>
      <c r="N179" s="82"/>
      <c r="O179" s="82"/>
    </row>
    <row r="180" spans="1:15" ht="13.95" customHeight="1" x14ac:dyDescent="0.25">
      <c r="A180" s="36" t="str">
        <v>R-2026041</v>
      </c>
      <c r="B180" s="37">
        <v>46205</v>
      </c>
      <c r="C180" s="38" t="str">
        <v>Molnár István</v>
      </c>
      <c r="D180" s="38" t="str">
        <v>Debrecen</v>
      </c>
      <c r="E180" s="38" t="str">
        <v>Könyv</v>
      </c>
      <c r="F180" s="38" t="str">
        <v>Útikönyv</v>
      </c>
      <c r="G180" s="49">
        <v>4</v>
      </c>
      <c r="H180" s="56">
        <v>5990</v>
      </c>
      <c r="I180" s="56">
        <v>23960</v>
      </c>
      <c r="J180" s="38" t="str">
        <v>Visszamondva</v>
      </c>
      <c r="K180" s="38" t="str">
        <v>Utánvét</v>
      </c>
      <c r="L180" s="40" t="str">
        <v>Normál</v>
      </c>
      <c r="N180" s="82"/>
      <c r="O180" s="82"/>
    </row>
    <row r="181" spans="1:15" ht="13.95" customHeight="1" x14ac:dyDescent="0.25">
      <c r="A181" s="36" t="str">
        <v>R-2026042</v>
      </c>
      <c r="B181" s="37">
        <v>46039</v>
      </c>
      <c r="C181" s="38" t="str">
        <v>Szabó Dániel</v>
      </c>
      <c r="D181" s="38" t="str">
        <v>Székesfehérvár</v>
      </c>
      <c r="E181" s="38" t="str">
        <v>Sport</v>
      </c>
      <c r="F181" s="38" t="str">
        <v>Kulacs</v>
      </c>
      <c r="G181" s="49">
        <v>7</v>
      </c>
      <c r="H181" s="56">
        <v>4490</v>
      </c>
      <c r="I181" s="56">
        <v>31430</v>
      </c>
      <c r="J181" s="38" t="str">
        <v>Kiszállítva</v>
      </c>
      <c r="K181" s="38" t="str">
        <v>Átutalás</v>
      </c>
      <c r="L181" s="40" t="str">
        <v>Normál</v>
      </c>
      <c r="N181" s="82"/>
      <c r="O181" s="82"/>
    </row>
    <row r="182" spans="1:15" ht="13.95" customHeight="1" x14ac:dyDescent="0.25">
      <c r="A182" s="36" t="str">
        <v>R-2026043</v>
      </c>
      <c r="B182" s="37">
        <v>46194</v>
      </c>
      <c r="C182" s="38" t="str">
        <v>Simon Tamás</v>
      </c>
      <c r="D182" s="38" t="str">
        <v>Székesfehérvár</v>
      </c>
      <c r="E182" s="38" t="str">
        <v>Elektronika</v>
      </c>
      <c r="F182" s="38" t="str">
        <v>Vezeték nélküli egér</v>
      </c>
      <c r="G182" s="49">
        <v>5</v>
      </c>
      <c r="H182" s="56">
        <v>8990</v>
      </c>
      <c r="I182" s="56">
        <v>44950</v>
      </c>
      <c r="J182" s="38" t="str">
        <v>Kiszállítva</v>
      </c>
      <c r="K182" s="38" t="str">
        <v>Bankkártya</v>
      </c>
      <c r="L182" s="40" t="str">
        <v>Normál</v>
      </c>
      <c r="N182" s="82"/>
      <c r="O182" s="82"/>
    </row>
    <row r="183" spans="1:15" ht="13.95" customHeight="1" x14ac:dyDescent="0.25">
      <c r="A183" s="36" t="str">
        <v>R-2026051</v>
      </c>
      <c r="B183" s="37">
        <v>46145</v>
      </c>
      <c r="C183" s="38" t="str">
        <v>Varga Gábor</v>
      </c>
      <c r="D183" s="38" t="str">
        <v>Kecskemét</v>
      </c>
      <c r="E183" s="38" t="str">
        <v>Irodaszer</v>
      </c>
      <c r="F183" s="38" t="str">
        <v>Jegyzetfüzet</v>
      </c>
      <c r="G183" s="49">
        <v>7</v>
      </c>
      <c r="H183" s="56">
        <v>2490</v>
      </c>
      <c r="I183" s="56">
        <v>17430</v>
      </c>
      <c r="J183" s="38" t="str">
        <v>Kiszállítva</v>
      </c>
      <c r="K183" s="38" t="str">
        <v>Bankkártya</v>
      </c>
      <c r="L183" s="40" t="str">
        <v>Normál</v>
      </c>
      <c r="N183" s="82"/>
      <c r="O183" s="82"/>
    </row>
    <row r="184" spans="1:15" ht="13.95" customHeight="1" x14ac:dyDescent="0.25">
      <c r="A184" s="36" t="str">
        <v>R-2026052</v>
      </c>
      <c r="B184" s="37">
        <v>46179</v>
      </c>
      <c r="C184" s="38" t="str">
        <v>Fekete Zoltán</v>
      </c>
      <c r="D184" s="38" t="str">
        <v>Szeged</v>
      </c>
      <c r="E184" s="38" t="str">
        <v>Könyv</v>
      </c>
      <c r="F184" s="38" t="str">
        <v>Regény</v>
      </c>
      <c r="G184" s="49">
        <v>7</v>
      </c>
      <c r="H184" s="56">
        <v>4990</v>
      </c>
      <c r="I184" s="56">
        <v>34930</v>
      </c>
      <c r="J184" s="38" t="str">
        <v>Kiszállítva</v>
      </c>
      <c r="K184" s="38" t="str">
        <v>Átutalás</v>
      </c>
      <c r="L184" s="40" t="str">
        <v>Normál</v>
      </c>
      <c r="N184" s="82"/>
      <c r="O184" s="82"/>
    </row>
    <row r="185" spans="1:15" ht="13.95" customHeight="1" x14ac:dyDescent="0.25">
      <c r="A185" s="36" t="str">
        <v>R-2026053</v>
      </c>
      <c r="B185" s="37">
        <v>46120</v>
      </c>
      <c r="C185" s="38" t="str">
        <v>Tóth Csilla</v>
      </c>
      <c r="D185" s="38" t="str">
        <v>Székesfehérvár</v>
      </c>
      <c r="E185" s="38" t="str">
        <v>Háztartás</v>
      </c>
      <c r="F185" s="38" t="str">
        <v>Termosz</v>
      </c>
      <c r="G185" s="49">
        <v>6</v>
      </c>
      <c r="H185" s="56">
        <v>6990</v>
      </c>
      <c r="I185" s="56">
        <v>41940</v>
      </c>
      <c r="J185" s="38" t="str">
        <v>Teljesítve</v>
      </c>
      <c r="K185" s="38" t="str">
        <v>Átutalás</v>
      </c>
      <c r="L185" s="40" t="str">
        <v>Normál</v>
      </c>
      <c r="N185" s="82"/>
      <c r="O185" s="82"/>
    </row>
    <row r="186" spans="1:15" ht="13.95" customHeight="1" x14ac:dyDescent="0.25">
      <c r="A186" s="36" t="str">
        <v>R-2026054</v>
      </c>
      <c r="B186" s="37">
        <v>46146</v>
      </c>
      <c r="C186" s="38" t="str">
        <v>Balogh Lilla</v>
      </c>
      <c r="D186" s="38" t="str">
        <v>Pécs</v>
      </c>
      <c r="E186" s="38" t="str">
        <v>Könyv</v>
      </c>
      <c r="F186" s="38" t="str">
        <v>Gasztronómiai könyv</v>
      </c>
      <c r="G186" s="49">
        <v>5</v>
      </c>
      <c r="H186" s="56">
        <v>8490</v>
      </c>
      <c r="I186" s="56">
        <v>42450</v>
      </c>
      <c r="J186" s="38" t="str">
        <v>Kiszállítva</v>
      </c>
      <c r="K186" s="38" t="str">
        <v>Átutalás</v>
      </c>
      <c r="L186" s="40" t="str">
        <v>Normál</v>
      </c>
      <c r="N186" s="82"/>
      <c r="O186" s="82"/>
    </row>
    <row r="187" spans="1:15" ht="13.95" customHeight="1" x14ac:dyDescent="0.25">
      <c r="A187" s="36" t="str">
        <v>R-2026055</v>
      </c>
      <c r="B187" s="37">
        <v>46115</v>
      </c>
      <c r="C187" s="38" t="str">
        <v>Kovács Anna</v>
      </c>
      <c r="D187" s="38" t="str">
        <v>Miskolc</v>
      </c>
      <c r="E187" s="38" t="str">
        <v>Sport</v>
      </c>
      <c r="F187" s="38" t="str">
        <v>Fitneszszalag</v>
      </c>
      <c r="G187" s="49">
        <v>7</v>
      </c>
      <c r="H187" s="56">
        <v>5990</v>
      </c>
      <c r="I187" s="56">
        <v>41930</v>
      </c>
      <c r="J187" s="38" t="str">
        <v>Teljesítve</v>
      </c>
      <c r="K187" s="38" t="str">
        <v>Bankkártya</v>
      </c>
      <c r="L187" s="40" t="str">
        <v>Normál</v>
      </c>
      <c r="N187" s="82"/>
      <c r="O187" s="82"/>
    </row>
    <row r="188" spans="1:15" ht="13.95" customHeight="1" x14ac:dyDescent="0.25">
      <c r="A188" s="36" t="str">
        <v>R-2026056</v>
      </c>
      <c r="B188" s="37">
        <v>46197</v>
      </c>
      <c r="C188" s="38" t="str">
        <v>Mészáros Roland</v>
      </c>
      <c r="D188" s="38" t="str">
        <v>Győr</v>
      </c>
      <c r="E188" s="38" t="str">
        <v>Irodaszer</v>
      </c>
      <c r="F188" s="38" t="str">
        <v>Jegyzetfüzet</v>
      </c>
      <c r="G188" s="49">
        <v>6</v>
      </c>
      <c r="H188" s="56">
        <v>2490</v>
      </c>
      <c r="I188" s="56">
        <v>14940</v>
      </c>
      <c r="J188" s="38" t="str">
        <v>Teljesítve</v>
      </c>
      <c r="K188" s="38" t="str">
        <v>Átutalás</v>
      </c>
      <c r="L188" s="40" t="str">
        <v>Normál</v>
      </c>
      <c r="N188" s="82"/>
      <c r="O188" s="82"/>
    </row>
    <row r="189" spans="1:15" ht="13.95" customHeight="1" x14ac:dyDescent="0.25">
      <c r="A189" s="36" t="str">
        <v>R-2026057</v>
      </c>
      <c r="B189" s="37">
        <v>46052</v>
      </c>
      <c r="C189" s="38" t="str">
        <v>Fekete Zoltán</v>
      </c>
      <c r="D189" s="38" t="str">
        <v>Pécs</v>
      </c>
      <c r="E189" s="38" t="str">
        <v>Elektronika</v>
      </c>
      <c r="F189" s="38" t="str">
        <v>Webkamera</v>
      </c>
      <c r="G189" s="49">
        <v>4</v>
      </c>
      <c r="H189" s="56">
        <v>17990</v>
      </c>
      <c r="I189" s="56">
        <v>71960</v>
      </c>
      <c r="J189" s="38" t="str">
        <v>Teljesítve</v>
      </c>
      <c r="K189" s="38" t="str">
        <v>Átutalás</v>
      </c>
      <c r="L189" s="40" t="str">
        <v>Normál</v>
      </c>
      <c r="N189" s="82"/>
      <c r="O189" s="82"/>
    </row>
    <row r="190" spans="1:15" ht="13.95" customHeight="1" x14ac:dyDescent="0.25">
      <c r="A190" s="36" t="str">
        <v>R-2026058</v>
      </c>
      <c r="B190" s="37">
        <v>46249</v>
      </c>
      <c r="C190" s="38" t="str">
        <v>Horváth Eszter</v>
      </c>
      <c r="D190" s="38" t="str">
        <v>Székesfehérvár</v>
      </c>
      <c r="E190" s="38" t="str">
        <v>Háztartás</v>
      </c>
      <c r="F190" s="38" t="str">
        <v>Vízforraló</v>
      </c>
      <c r="G190" s="49">
        <v>4</v>
      </c>
      <c r="H190" s="56">
        <v>12990</v>
      </c>
      <c r="I190" s="56">
        <v>51960</v>
      </c>
      <c r="J190" s="38" t="str">
        <v>Kiszállítva</v>
      </c>
      <c r="K190" s="38" t="str">
        <v>Bankkártya</v>
      </c>
      <c r="L190" s="40" t="str">
        <v>Normál</v>
      </c>
      <c r="N190" s="82"/>
      <c r="O190" s="82"/>
    </row>
    <row r="191" spans="1:15" ht="14.55" customHeight="1" thickBot="1" x14ac:dyDescent="0.3">
      <c r="A191" s="41" t="str">
        <v>R-2026059</v>
      </c>
      <c r="B191" s="42">
        <v>46248</v>
      </c>
      <c r="C191" s="43" t="str">
        <v>Horváth Eszter</v>
      </c>
      <c r="D191" s="43" t="str">
        <v>Székesfehérvár</v>
      </c>
      <c r="E191" s="43" t="str">
        <v>Háztartás</v>
      </c>
      <c r="F191" s="43" t="str">
        <v>Tárolódoboz</v>
      </c>
      <c r="G191" s="50">
        <v>5</v>
      </c>
      <c r="H191" s="57">
        <v>2990</v>
      </c>
      <c r="I191" s="57">
        <v>14950</v>
      </c>
      <c r="J191" s="43" t="str">
        <v>Teljesítve</v>
      </c>
      <c r="K191" s="43" t="str">
        <v>Átutalás</v>
      </c>
      <c r="L191" s="45" t="str">
        <v>Normál</v>
      </c>
      <c r="N191" s="82"/>
      <c r="O191" s="82"/>
    </row>
  </sheetData>
  <mergeCells count="8">
    <mergeCell ref="N160:O191"/>
    <mergeCell ref="N39:O40"/>
    <mergeCell ref="N45:O91"/>
    <mergeCell ref="N1:O5"/>
    <mergeCell ref="N10:O14"/>
    <mergeCell ref="N19:O34"/>
    <mergeCell ref="N96:O134"/>
    <mergeCell ref="N139:O155"/>
  </mergeCells>
  <conditionalFormatting sqref="B2:G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40E81427CAD8F44A94D3759D03083C1" ma:contentTypeVersion="16" ma:contentTypeDescription="Új dokumentum létrehozása." ma:contentTypeScope="" ma:versionID="4498149bfafbf84db605ae1b00795482">
  <xsd:schema xmlns:xsd="http://www.w3.org/2001/XMLSchema" xmlns:xs="http://www.w3.org/2001/XMLSchema" xmlns:p="http://schemas.microsoft.com/office/2006/metadata/properties" xmlns:ns2="3f315df3-aab4-487a-b310-27274708b4d6" xmlns:ns3="9d180b5d-cdb0-423d-99f4-4d7d4d978f1a" targetNamespace="http://schemas.microsoft.com/office/2006/metadata/properties" ma:root="true" ma:fieldsID="045a023b05c2b8adebeb0a4d5cc7f24e" ns2:_="" ns3:_="">
    <xsd:import namespace="3f315df3-aab4-487a-b310-27274708b4d6"/>
    <xsd:import namespace="9d180b5d-cdb0-423d-99f4-4d7d4d978f1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15df3-aab4-487a-b310-27274708b4d6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Vállalati kulcsszavak" ma:fieldId="{23f27201-bee3-471e-b2e7-b64fd8b7ca38}" ma:taxonomyMulti="true" ma:sspId="aec5fc23-977e-45a2-a3e9-ebcc2a76421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dfe6db66-1662-454f-9203-7f64b3769a0c}" ma:internalName="TaxCatchAll" ma:showField="CatchAllData" ma:web="3f315df3-aab4-487a-b310-27274708b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80b5d-cdb0-423d-99f4-4d7d4d978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Képcímkék" ma:readOnly="false" ma:fieldId="{5cf76f15-5ced-4ddc-b409-7134ff3c332f}" ma:taxonomyMulti="true" ma:sspId="aec5fc23-977e-45a2-a3e9-ebcc2a7642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15df3-aab4-487a-b310-27274708b4d6">
      <Value>6</Value>
      <Value>5</Value>
      <Value>4</Value>
      <Value>3</Value>
      <Value>2</Value>
      <Value>1</Value>
    </TaxCatchAll>
    <lcf76f155ced4ddcb4097134ff3c332f xmlns="9d180b5d-cdb0-423d-99f4-4d7d4d978f1a">
      <Terms xmlns="http://schemas.microsoft.com/office/infopath/2007/PartnerControls"/>
    </lcf76f155ced4ddcb4097134ff3c332f>
    <TaxKeywordTaxHTField xmlns="3f315df3-aab4-487a-b310-27274708b4d6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B6374A-341F-4B4A-B31E-86DE2058E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15df3-aab4-487a-b310-27274708b4d6"/>
    <ds:schemaRef ds:uri="9d180b5d-cdb0-423d-99f4-4d7d4d978f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D9C748-5F1C-4806-B9A2-9372CF869E35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3f315df3-aab4-487a-b310-27274708b4d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d180b5d-cdb0-423d-99f4-4d7d4d978f1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1E21E5-52D0-4C0C-910C-04558EF69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8fc25f6-8687-4690-aeb4-96fa17863136}" enabled="0" method="" siteId="{b8fc25f6-8687-4690-aeb4-96fa178631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Excel tipp</vt:lpstr>
      <vt:lpstr>Adattábla</vt:lpstr>
      <vt:lpstr>Példák (eredmények)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Unger Olivér</dc:creator>
  <cp:keywords/>
  <dc:description/>
  <cp:lastModifiedBy>Kovács Lilla</cp:lastModifiedBy>
  <cp:revision/>
  <dcterms:created xsi:type="dcterms:W3CDTF">2026-02-26T16:11:26Z</dcterms:created>
  <dcterms:modified xsi:type="dcterms:W3CDTF">2026-09-14T11:54:06Z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0x010100740E81427CAD8F44A94D3759D03083C1</vt:lpwstr>
  </property>
</Properties>
</file>